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docx" ContentType="application/vnd.openxmlformats-officedocument.wordprocessingml.document"/>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192.168.0.11\d\Server\Dropbox\Data\6. Referencer\0. Office Utilities\Tax Audit Documentation Template\"/>
    </mc:Choice>
  </mc:AlternateContent>
  <bookViews>
    <workbookView xWindow="0" yWindow="0" windowWidth="20490" windowHeight="7155" tabRatio="859"/>
  </bookViews>
  <sheets>
    <sheet name="Introduction" sheetId="48" r:id="rId1"/>
    <sheet name="Index" sheetId="55" r:id="rId2"/>
    <sheet name="Data Entry" sheetId="49" r:id="rId3"/>
    <sheet name="Applicability Presumptive " sheetId="84" r:id="rId4"/>
    <sheet name="Applicability" sheetId="54" r:id="rId5"/>
    <sheet name="Communication" sheetId="81" r:id="rId6"/>
    <sheet name="Audit Plan" sheetId="65" r:id="rId7"/>
    <sheet name="Materiality" sheetId="64" r:id="rId8"/>
    <sheet name="A" sheetId="13" r:id="rId9"/>
    <sheet name="B" sheetId="1" r:id="rId10"/>
    <sheet name="C" sheetId="68" r:id="rId11"/>
    <sheet name="D" sheetId="69" r:id="rId12"/>
    <sheet name="EFG" sheetId="5" r:id="rId13"/>
    <sheet name="HI" sheetId="10" r:id="rId14"/>
    <sheet name="J" sheetId="78" r:id="rId15"/>
    <sheet name="K" sheetId="6" r:id="rId16"/>
    <sheet name="L" sheetId="8" r:id="rId17"/>
    <sheet name="M" sheetId="9" r:id="rId18"/>
    <sheet name="N" sheetId="20" r:id="rId19"/>
    <sheet name="O" sheetId="18" r:id="rId20"/>
    <sheet name="P" sheetId="34" r:id="rId21"/>
    <sheet name="P-1" sheetId="29" r:id="rId22"/>
    <sheet name="P-2" sheetId="30" r:id="rId23"/>
    <sheet name="Q" sheetId="85" r:id="rId24"/>
    <sheet name="Q(2)" sheetId="80" r:id="rId25"/>
    <sheet name="R" sheetId="12" r:id="rId26"/>
    <sheet name="S" sheetId="46" r:id="rId27"/>
    <sheet name="Final TB" sheetId="58" r:id="rId28"/>
    <sheet name="Extent of Checking" sheetId="76" state="hidden" r:id="rId29"/>
    <sheet name="Ob. Sheet" sheetId="75" r:id="rId30"/>
    <sheet name="Query Sheet" sheetId="52" r:id="rId31"/>
    <sheet name="Cash Docket" sheetId="59" r:id="rId32"/>
    <sheet name="Stock Report" sheetId="63" r:id="rId33"/>
    <sheet name="Cut-Off Procedure" sheetId="60" r:id="rId34"/>
    <sheet name="DSC Letter" sheetId="61" r:id="rId35"/>
    <sheet name="MRL" sheetId="66" r:id="rId36"/>
    <sheet name="UDIN &amp; Upload" sheetId="82" r:id="rId37"/>
  </sheets>
  <definedNames>
    <definedName name="_____var1" localSheetId="3" hidden="1">{#N/A,#N/A,FALSE,"BS1099"}</definedName>
    <definedName name="_____var1" localSheetId="36" hidden="1">{#N/A,#N/A,FALSE,"BS1099"}</definedName>
    <definedName name="_____var1" hidden="1">{#N/A,#N/A,FALSE,"BS1099"}</definedName>
    <definedName name="___var1" localSheetId="3" hidden="1">{#N/A,#N/A,FALSE,"BS1099"}</definedName>
    <definedName name="___var1" localSheetId="36" hidden="1">{#N/A,#N/A,FALSE,"BS1099"}</definedName>
    <definedName name="___var1" hidden="1">{#N/A,#N/A,FALSE,"BS1099"}</definedName>
    <definedName name="__var1" localSheetId="3" hidden="1">{#N/A,#N/A,FALSE,"BS1099"}</definedName>
    <definedName name="__var1" localSheetId="36" hidden="1">{#N/A,#N/A,FALSE,"BS1099"}</definedName>
    <definedName name="__var1" hidden="1">{#N/A,#N/A,FALSE,"BS1099"}</definedName>
    <definedName name="_xlnm._FilterDatabase" localSheetId="13" hidden="1">HI!$A$59:$H$59</definedName>
    <definedName name="_xlnm._FilterDatabase" localSheetId="17" hidden="1">M!$A$8:$M$30</definedName>
    <definedName name="_var1" localSheetId="3" hidden="1">{#N/A,#N/A,FALSE,"BS1099"}</definedName>
    <definedName name="_var1" localSheetId="12" hidden="1">{#N/A,#N/A,FALSE,"BS1099"}</definedName>
    <definedName name="_var1" localSheetId="36" hidden="1">{#N/A,#N/A,FALSE,"BS1099"}</definedName>
    <definedName name="_var1" hidden="1">{#N/A,#N/A,FALSE,"BS1099"}</definedName>
    <definedName name="AAAA" localSheetId="3" hidden="1">{#N/A,#N/A,FALSE,"BS1099"}</definedName>
    <definedName name="AAAA" localSheetId="36" hidden="1">{#N/A,#N/A,FALSE,"BS1099"}</definedName>
    <definedName name="AAAA" hidden="1">{#N/A,#N/A,FALSE,"BS1099"}</definedName>
    <definedName name="AS2DocOpenMode" hidden="1">"AS2DocumentEdit"</definedName>
    <definedName name="ASS" localSheetId="3" hidden="1">{#N/A,#N/A,FALSE,"BS1099"}</definedName>
    <definedName name="ASS" localSheetId="36" hidden="1">{#N/A,#N/A,FALSE,"BS1099"}</definedName>
    <definedName name="ASS" hidden="1">{#N/A,#N/A,FALSE,"BS1099"}</definedName>
    <definedName name="Auditee_Team_Name" localSheetId="3">#REF!</definedName>
    <definedName name="Auditee_Team_Name" localSheetId="36">#REF!</definedName>
    <definedName name="Auditee_Team_Name">'Data Entry'!$B$34:$B$37</definedName>
    <definedName name="Div">#REF!</definedName>
    <definedName name="List" localSheetId="3">'Applicability Presumptive '!#REF!</definedName>
    <definedName name="List" localSheetId="36">#REF!</definedName>
    <definedName name="List">Applicability!$I$20:$I$23</definedName>
    <definedName name="Name" localSheetId="3">#REF!</definedName>
    <definedName name="Name" localSheetId="36">#REF!</definedName>
    <definedName name="Name">'Data Entry'!$B$25:$B$29</definedName>
    <definedName name="OLE_LINK4" localSheetId="32">'Stock Report'!#REF!</definedName>
    <definedName name="page\x2dtotal">#REF!</definedName>
    <definedName name="page\x2dtotal\x2dmaster0">#REF!</definedName>
    <definedName name="_xlnm.Print_Area" localSheetId="8">A!$A$2:$G$55</definedName>
    <definedName name="_xlnm.Print_Area" localSheetId="4">Applicability!$A$2:$F$28</definedName>
    <definedName name="_xlnm.Print_Area" localSheetId="3">'Applicability Presumptive '!$A$2:$F$43</definedName>
    <definedName name="_xlnm.Print_Area" localSheetId="6">'Audit Plan'!$A$2:$D$38</definedName>
    <definedName name="_xlnm.Print_Area" localSheetId="9">B!$A$2:$D$59</definedName>
    <definedName name="_xlnm.Print_Area" localSheetId="10">'C'!$A$2:$D$58</definedName>
    <definedName name="_xlnm.Print_Area" localSheetId="31">'Cash Docket'!$A$2:$D$37</definedName>
    <definedName name="_xlnm.Print_Area" localSheetId="5">Communication!$A$2:$H$18</definedName>
    <definedName name="_xlnm.Print_Area" localSheetId="33">'Cut-Off Procedure'!$A$2:$I$39</definedName>
    <definedName name="_xlnm.Print_Area" localSheetId="11">D!$A$2:$M$28</definedName>
    <definedName name="_xlnm.Print_Area" localSheetId="2">'Data Entry'!$A$2:$D$45</definedName>
    <definedName name="_xlnm.Print_Area" localSheetId="34">'DSC Letter'!$A$2:$H$48</definedName>
    <definedName name="_xlnm.Print_Area" localSheetId="12">EFG!$A$2:$H$72</definedName>
    <definedName name="_xlnm.Print_Area" localSheetId="28">'Extent of Checking'!#REF!</definedName>
    <definedName name="_xlnm.Print_Area" localSheetId="27">'Final TB'!$A$2:$F$1102</definedName>
    <definedName name="_xlnm.Print_Area" localSheetId="13">HI!$A$2:$I$81</definedName>
    <definedName name="_xlnm.Print_Area" localSheetId="0">Introduction!$A$1:$H$21</definedName>
    <definedName name="_xlnm.Print_Area" localSheetId="14">J!$A$2:$I$20</definedName>
    <definedName name="_xlnm.Print_Area" localSheetId="15">K!$A$2:$G$34</definedName>
    <definedName name="_xlnm.Print_Area" localSheetId="16">L!$A$2:$J$33</definedName>
    <definedName name="_xlnm.Print_Area" localSheetId="17">M!$A$2:$K$37</definedName>
    <definedName name="_xlnm.Print_Area" localSheetId="7">Materiality!$A$2:$I$56</definedName>
    <definedName name="_xlnm.Print_Area" localSheetId="35">MRL!$A$2:$H$426</definedName>
    <definedName name="_xlnm.Print_Area" localSheetId="18">N!$A$2:$G$22</definedName>
    <definedName name="_xlnm.Print_Area" localSheetId="19">O!$A$2:$G$20</definedName>
    <definedName name="_xlnm.Print_Area" localSheetId="29">'Ob. Sheet'!$A$2:$B$50</definedName>
    <definedName name="_xlnm.Print_Area" localSheetId="20">P!$A$2:$K$29</definedName>
    <definedName name="_xlnm.Print_Area" localSheetId="21">'P-1'!$A$2:$G$32</definedName>
    <definedName name="_xlnm.Print_Area" localSheetId="22">'P-2'!$A$2:$E$40</definedName>
    <definedName name="_xlnm.Print_Area" localSheetId="23">Q!$A$2:$M$29</definedName>
    <definedName name="_xlnm.Print_Area" localSheetId="24">'Q(2)'!$A$2:$L$33</definedName>
    <definedName name="_xlnm.Print_Area" localSheetId="30">'Query Sheet'!$A$2:$F$28</definedName>
    <definedName name="_xlnm.Print_Area" localSheetId="25">'R'!$A$2:$D$40</definedName>
    <definedName name="_xlnm.Print_Area" localSheetId="26">S!$A$2:$G$29</definedName>
    <definedName name="_xlnm.Print_Area" localSheetId="32">'Stock Report'!$A$2:$L$229</definedName>
    <definedName name="_xlnm.Print_Area" localSheetId="36">'UDIN &amp; Upload'!$A$2:$E$33</definedName>
    <definedName name="_xlnm.Print_Titles" localSheetId="3">'Applicability Presumptive '!$2:$12</definedName>
    <definedName name="_xlnm.Print_Titles" localSheetId="9">B!$2:$3</definedName>
    <definedName name="_xlnm.Print_Titles" localSheetId="33">'Cut-Off Procedure'!$11:$14</definedName>
    <definedName name="_xlnm.Print_Titles" localSheetId="12">EFG!$2:$6</definedName>
    <definedName name="_xlnm.Print_Titles" localSheetId="13">HI!$2:$3</definedName>
    <definedName name="_xlnm.Print_Titles" localSheetId="1">Index!$1:$5</definedName>
    <definedName name="_xlnm.Print_Titles" localSheetId="16">L!$2:$8</definedName>
    <definedName name="_xlnm.Print_Titles" localSheetId="17">M!$2:$8</definedName>
    <definedName name="_xlnm.Print_Titles" localSheetId="7">Materiality!$2:$3</definedName>
    <definedName name="_xlnm.Print_Titles" localSheetId="35">MRL!$3:$5</definedName>
    <definedName name="_xlnm.Print_Titles" localSheetId="32">'Stock Report'!$3:$5</definedName>
    <definedName name="section">#REF!</definedName>
    <definedName name="Type">#REF!</definedName>
    <definedName name="wrn.vjcore._.balance._.sheet." localSheetId="3" hidden="1">{#N/A,#N/A,FALSE,"BS1099"}</definedName>
    <definedName name="wrn.vjcore._.balance._.sheet." localSheetId="12" hidden="1">{#N/A,#N/A,FALSE,"BS1099"}</definedName>
    <definedName name="wrn.vjcore._.balance._.sheet." localSheetId="15" hidden="1">{#N/A,#N/A,FALSE,"BS1099"}</definedName>
    <definedName name="wrn.vjcore._.balance._.sheet." localSheetId="25" hidden="1">{#N/A,#N/A,FALSE,"BS1099"}</definedName>
    <definedName name="wrn.vjcore._.balance._.sheet." localSheetId="36" hidden="1">{#N/A,#N/A,FALSE,"BS1099"}</definedName>
    <definedName name="wrn.vjcore._.balance._.sheet." hidden="1">{#N/A,#N/A,FALSE,"BS1099"}</definedName>
  </definedNames>
  <calcPr calcId="152511"/>
</workbook>
</file>

<file path=xl/calcChain.xml><?xml version="1.0" encoding="utf-8"?>
<calcChain xmlns="http://schemas.openxmlformats.org/spreadsheetml/2006/main">
  <c r="N19" i="85" l="1"/>
  <c r="N18" i="85"/>
  <c r="N17" i="85"/>
  <c r="N16" i="85"/>
  <c r="N15" i="85"/>
  <c r="N14" i="85"/>
  <c r="N13" i="85"/>
  <c r="N12" i="85"/>
  <c r="N11" i="85"/>
  <c r="N10" i="85"/>
  <c r="C18" i="49" l="1"/>
  <c r="D20" i="82" l="1"/>
  <c r="C15" i="49"/>
  <c r="F21" i="54"/>
  <c r="F23" i="84"/>
  <c r="F24" i="84"/>
  <c r="F28" i="84"/>
  <c r="F27" i="84" l="1"/>
  <c r="F35" i="84" l="1"/>
  <c r="F16" i="54"/>
  <c r="B12" i="29"/>
  <c r="D30" i="5"/>
  <c r="E30" i="5"/>
  <c r="D31" i="5"/>
  <c r="E31" i="5"/>
  <c r="D32" i="5"/>
  <c r="E32" i="5"/>
  <c r="D33" i="5"/>
  <c r="E33" i="5"/>
  <c r="D34" i="5"/>
  <c r="E34" i="5"/>
  <c r="D35" i="5"/>
  <c r="E35" i="5"/>
  <c r="D36" i="5"/>
  <c r="E36" i="5"/>
  <c r="D37" i="5"/>
  <c r="E37" i="5"/>
  <c r="D38" i="5"/>
  <c r="E38" i="5"/>
  <c r="D39" i="5"/>
  <c r="E39" i="5"/>
  <c r="D40" i="5"/>
  <c r="E40" i="5"/>
  <c r="E29" i="5"/>
  <c r="F36" i="84"/>
  <c r="A7" i="55"/>
  <c r="A8" i="55" s="1"/>
  <c r="A9" i="55" s="1"/>
  <c r="A10" i="55" s="1"/>
  <c r="A11" i="55" s="1"/>
  <c r="A12" i="55" s="1"/>
  <c r="B25" i="49"/>
  <c r="A44" i="61"/>
  <c r="A43" i="61"/>
  <c r="F39" i="84" l="1"/>
  <c r="A2" i="84" l="1"/>
  <c r="A18" i="84"/>
  <c r="A19" i="84" s="1"/>
  <c r="A20" i="84" s="1"/>
  <c r="F16" i="84"/>
  <c r="E7" i="84" s="1"/>
  <c r="G23" i="54" l="1"/>
  <c r="G18" i="54"/>
  <c r="A11" i="63"/>
  <c r="A10" i="63"/>
  <c r="A10" i="61" s="1"/>
  <c r="A10" i="66" s="1"/>
  <c r="A4" i="63"/>
  <c r="A3" i="63"/>
  <c r="A11" i="61" l="1"/>
  <c r="A11" i="66" s="1"/>
  <c r="A3" i="61"/>
  <c r="A3" i="66" s="1"/>
  <c r="A4" i="61"/>
  <c r="A4" i="66" s="1"/>
  <c r="G21" i="54"/>
  <c r="F20" i="54"/>
  <c r="F15" i="54"/>
  <c r="L6" i="54" l="1"/>
  <c r="D24" i="82"/>
  <c r="D13" i="82"/>
  <c r="D9" i="82"/>
  <c r="D8" i="82"/>
  <c r="A6" i="82"/>
  <c r="B21" i="82"/>
  <c r="B22" i="82" s="1"/>
  <c r="B23" i="82" s="1"/>
  <c r="B24" i="82" s="1"/>
  <c r="A3" i="81"/>
  <c r="E34" i="64"/>
  <c r="C18" i="80"/>
  <c r="A4" i="58"/>
  <c r="C20" i="49"/>
  <c r="D8" i="12"/>
  <c r="C8" i="12"/>
  <c r="A10" i="6"/>
  <c r="A27" i="6" s="1"/>
  <c r="D29" i="5"/>
  <c r="A30" i="5"/>
  <c r="A31" i="5"/>
  <c r="A32" i="5"/>
  <c r="A33" i="5"/>
  <c r="A34" i="5"/>
  <c r="A35" i="5"/>
  <c r="A36" i="5"/>
  <c r="A37" i="5"/>
  <c r="A38" i="5"/>
  <c r="A39" i="5"/>
  <c r="A40" i="5"/>
  <c r="A29" i="5"/>
  <c r="E14" i="64"/>
  <c r="D14" i="64"/>
  <c r="C14" i="64"/>
  <c r="F26" i="34"/>
  <c r="G26" i="34"/>
  <c r="H26" i="34"/>
  <c r="I26" i="34"/>
  <c r="J26" i="34"/>
  <c r="K26" i="34"/>
  <c r="E26" i="34"/>
  <c r="G29" i="8"/>
  <c r="E20" i="6"/>
  <c r="C20" i="6"/>
  <c r="D20" i="6"/>
  <c r="E30" i="6"/>
  <c r="D30" i="6"/>
  <c r="C30" i="6"/>
  <c r="F29" i="6"/>
  <c r="G48" i="5"/>
  <c r="G47" i="5"/>
  <c r="B27" i="30"/>
  <c r="B28" i="30"/>
  <c r="B29" i="30"/>
  <c r="G14" i="69"/>
  <c r="I14" i="69" s="1"/>
  <c r="J14" i="69"/>
  <c r="G15" i="69"/>
  <c r="I15" i="69" s="1"/>
  <c r="J15" i="69"/>
  <c r="G16" i="69"/>
  <c r="I16" i="69" s="1"/>
  <c r="J16" i="69"/>
  <c r="G17" i="69"/>
  <c r="I17" i="69" s="1"/>
  <c r="J17" i="69"/>
  <c r="G18" i="69"/>
  <c r="I18" i="69" s="1"/>
  <c r="J18" i="69"/>
  <c r="G19" i="69"/>
  <c r="J19" i="69"/>
  <c r="A12" i="69"/>
  <c r="A13" i="69" s="1"/>
  <c r="A14" i="69" s="1"/>
  <c r="A15" i="69" s="1"/>
  <c r="A16" i="69" s="1"/>
  <c r="A17" i="69" s="1"/>
  <c r="A18" i="69" s="1"/>
  <c r="A19" i="69" s="1"/>
  <c r="A16" i="60"/>
  <c r="A17" i="60" s="1"/>
  <c r="A18" i="60" s="1"/>
  <c r="A19" i="60" s="1"/>
  <c r="A20" i="60" s="1"/>
  <c r="A21" i="60" s="1"/>
  <c r="A22" i="60" s="1"/>
  <c r="A23" i="60" s="1"/>
  <c r="A24" i="60" s="1"/>
  <c r="A25" i="60" s="1"/>
  <c r="A26" i="60" s="1"/>
  <c r="A27" i="60" s="1"/>
  <c r="A28" i="60" s="1"/>
  <c r="A29" i="60" s="1"/>
  <c r="A10" i="9"/>
  <c r="A11" i="9" s="1"/>
  <c r="A12" i="9" s="1"/>
  <c r="A13" i="9" s="1"/>
  <c r="A14" i="9" s="1"/>
  <c r="A15" i="9" s="1"/>
  <c r="A16" i="9" s="1"/>
  <c r="A17" i="9" s="1"/>
  <c r="A18" i="9" s="1"/>
  <c r="A19" i="9" s="1"/>
  <c r="A20" i="9" s="1"/>
  <c r="A21" i="9" s="1"/>
  <c r="A22" i="9" s="1"/>
  <c r="A23" i="9" s="1"/>
  <c r="A24" i="9" s="1"/>
  <c r="A25" i="9" s="1"/>
  <c r="A26" i="9" s="1"/>
  <c r="A27" i="9" s="1"/>
  <c r="A28" i="9" s="1"/>
  <c r="A29" i="9" s="1"/>
  <c r="A30" i="9" s="1"/>
  <c r="E6" i="54" l="1"/>
  <c r="D23" i="82"/>
  <c r="A3" i="84"/>
  <c r="A3" i="54"/>
  <c r="D16" i="82"/>
  <c r="L14" i="69"/>
  <c r="M14" i="69" s="1"/>
  <c r="L17" i="69"/>
  <c r="M17" i="69" s="1"/>
  <c r="A4" i="81"/>
  <c r="L18" i="69"/>
  <c r="M18" i="69" s="1"/>
  <c r="L15" i="69"/>
  <c r="M15" i="69" s="1"/>
  <c r="L16" i="69"/>
  <c r="M16" i="69" s="1"/>
  <c r="I19" i="69"/>
  <c r="L19" i="69" s="1"/>
  <c r="M19" i="69" s="1"/>
  <c r="C25" i="49"/>
  <c r="E10" i="46"/>
  <c r="G10" i="46" s="1"/>
  <c r="E11" i="46"/>
  <c r="G11" i="46" s="1"/>
  <c r="E12" i="46"/>
  <c r="G12" i="46" s="1"/>
  <c r="E13" i="46"/>
  <c r="G13" i="46" s="1"/>
  <c r="E14" i="46"/>
  <c r="G14" i="46" s="1"/>
  <c r="E15" i="46"/>
  <c r="G15" i="46" s="1"/>
  <c r="E16" i="46"/>
  <c r="G16" i="46" s="1"/>
  <c r="E17" i="46"/>
  <c r="G17" i="46" s="1"/>
  <c r="E18" i="46"/>
  <c r="G18" i="46" s="1"/>
  <c r="E19" i="46"/>
  <c r="G19" i="46" s="1"/>
  <c r="E20" i="46"/>
  <c r="G20" i="46" s="1"/>
  <c r="E21" i="46"/>
  <c r="G21" i="46" s="1"/>
  <c r="E22" i="46"/>
  <c r="G22" i="46" s="1"/>
  <c r="E23" i="46"/>
  <c r="G23" i="46" s="1"/>
  <c r="E9" i="46"/>
  <c r="G9" i="46" s="1"/>
  <c r="B9" i="29"/>
  <c r="B10" i="29"/>
  <c r="B11" i="29"/>
  <c r="B13" i="29"/>
  <c r="B14" i="29"/>
  <c r="B15" i="29"/>
  <c r="B16" i="29"/>
  <c r="B17" i="29"/>
  <c r="B18" i="29"/>
  <c r="B19" i="29"/>
  <c r="B20" i="29"/>
  <c r="B21" i="29"/>
  <c r="B22" i="29"/>
  <c r="B23" i="29"/>
  <c r="B24" i="29"/>
  <c r="B25" i="29"/>
  <c r="B26" i="29"/>
  <c r="B27" i="29"/>
  <c r="B28" i="29"/>
  <c r="B29" i="29"/>
  <c r="A34" i="13"/>
  <c r="A35" i="13" s="1"/>
  <c r="A36" i="13" s="1"/>
  <c r="A1" i="55"/>
  <c r="B6" i="59"/>
  <c r="B7" i="59"/>
  <c r="A12" i="60"/>
  <c r="A11" i="60"/>
  <c r="D30" i="30"/>
  <c r="C30" i="30"/>
  <c r="B20" i="30"/>
  <c r="B21" i="30"/>
  <c r="B22" i="30"/>
  <c r="B23" i="30"/>
  <c r="B24" i="30"/>
  <c r="B25" i="30"/>
  <c r="B26" i="30"/>
  <c r="A10" i="29"/>
  <c r="A11" i="29" s="1"/>
  <c r="A12" i="29" s="1"/>
  <c r="A13" i="29" s="1"/>
  <c r="A14" i="29" s="1"/>
  <c r="A15" i="29" s="1"/>
  <c r="A16" i="29" s="1"/>
  <c r="A17" i="29" s="1"/>
  <c r="A18" i="29" s="1"/>
  <c r="A19" i="29" s="1"/>
  <c r="A20" i="29" s="1"/>
  <c r="A21" i="29" s="1"/>
  <c r="A22" i="29" s="1"/>
  <c r="A23" i="29" s="1"/>
  <c r="A24" i="29" s="1"/>
  <c r="A25" i="29" s="1"/>
  <c r="A26" i="29" s="1"/>
  <c r="A27" i="29" s="1"/>
  <c r="A28" i="29" s="1"/>
  <c r="A29" i="29" s="1"/>
  <c r="B10" i="30"/>
  <c r="A12" i="34"/>
  <c r="A13" i="34" s="1"/>
  <c r="A14" i="34" s="1"/>
  <c r="A15" i="34" s="1"/>
  <c r="A16" i="34" s="1"/>
  <c r="A17" i="34" s="1"/>
  <c r="A18" i="34" s="1"/>
  <c r="A19" i="34" s="1"/>
  <c r="A20" i="34" s="1"/>
  <c r="A21" i="34" s="1"/>
  <c r="A22" i="34" s="1"/>
  <c r="A23" i="34" s="1"/>
  <c r="A24" i="34" s="1"/>
  <c r="A25" i="34" s="1"/>
  <c r="E10" i="64"/>
  <c r="I10" i="64" s="1"/>
  <c r="E9" i="64"/>
  <c r="G9" i="64" s="1"/>
  <c r="E8" i="64"/>
  <c r="I8" i="64" s="1"/>
  <c r="A2" i="54"/>
  <c r="G405" i="66"/>
  <c r="G404" i="66"/>
  <c r="G403" i="66"/>
  <c r="G402" i="66"/>
  <c r="G401" i="66"/>
  <c r="G400" i="66"/>
  <c r="A400" i="66"/>
  <c r="A401" i="66" s="1"/>
  <c r="A402" i="66" s="1"/>
  <c r="A403" i="66" s="1"/>
  <c r="A404" i="66" s="1"/>
  <c r="A405" i="66" s="1"/>
  <c r="A406" i="66" s="1"/>
  <c r="G399" i="66"/>
  <c r="H45" i="64"/>
  <c r="H46" i="64"/>
  <c r="H47" i="64"/>
  <c r="H48" i="64"/>
  <c r="H34" i="64"/>
  <c r="A3" i="64"/>
  <c r="A3" i="13"/>
  <c r="A2" i="64"/>
  <c r="B5" i="65"/>
  <c r="B12" i="65"/>
  <c r="B11" i="65"/>
  <c r="A2" i="55"/>
  <c r="A4" i="82" l="1"/>
  <c r="G10" i="64"/>
  <c r="I9" i="64"/>
  <c r="G8" i="64"/>
  <c r="E407" i="66"/>
  <c r="E12" i="55" l="1"/>
  <c r="A15" i="55" l="1"/>
  <c r="A16" i="55" s="1"/>
  <c r="A17" i="55" s="1"/>
  <c r="A18" i="55" s="1"/>
  <c r="A19" i="55" s="1"/>
  <c r="A20" i="55" s="1"/>
  <c r="A21" i="55" s="1"/>
  <c r="A22" i="55" s="1"/>
  <c r="A23" i="55" s="1"/>
  <c r="A24" i="55" s="1"/>
  <c r="A25" i="55" s="1"/>
  <c r="A26" i="55" s="1"/>
  <c r="A27" i="55" s="1"/>
  <c r="A28" i="55" s="1"/>
  <c r="A29" i="55" s="1"/>
  <c r="A30" i="55" s="1"/>
  <c r="A31" i="55" s="1"/>
  <c r="A32" i="55" s="1"/>
  <c r="A33" i="55" s="1"/>
  <c r="A34" i="55" s="1"/>
  <c r="H40" i="64"/>
  <c r="H41" i="64"/>
  <c r="H42" i="64"/>
  <c r="H43" i="64"/>
  <c r="H44" i="64"/>
  <c r="A35" i="64"/>
  <c r="A36" i="64" s="1"/>
  <c r="A37" i="64" s="1"/>
  <c r="A38" i="64" s="1"/>
  <c r="A39" i="64" s="1"/>
  <c r="A40" i="64" s="1"/>
  <c r="A41" i="64" s="1"/>
  <c r="A42" i="64" s="1"/>
  <c r="A43" i="64" s="1"/>
  <c r="A44" i="64" s="1"/>
  <c r="A45" i="64" s="1"/>
  <c r="A46" i="64" s="1"/>
  <c r="A47" i="64" s="1"/>
  <c r="A48" i="64" s="1"/>
  <c r="A5" i="75"/>
  <c r="A7" i="76"/>
  <c r="A5" i="76"/>
  <c r="A1" i="76"/>
  <c r="A4" i="75"/>
  <c r="A2" i="75"/>
  <c r="C16" i="64"/>
  <c r="A35" i="55" l="1"/>
  <c r="A36" i="55" s="1"/>
  <c r="A37" i="55" s="1"/>
  <c r="A38" i="55" s="1"/>
  <c r="A39" i="55" s="1"/>
  <c r="A40" i="55" s="1"/>
  <c r="A41" i="55" s="1"/>
  <c r="A42" i="55" s="1"/>
  <c r="A43" i="55" s="1"/>
  <c r="A44" i="55" s="1"/>
  <c r="A45" i="55" s="1"/>
  <c r="A46" i="55" s="1"/>
  <c r="A47" i="55" s="1"/>
  <c r="A48" i="55" s="1"/>
  <c r="A49" i="55" s="1"/>
  <c r="A50" i="55" s="1"/>
  <c r="A51" i="55" s="1"/>
  <c r="A52" i="55" s="1"/>
  <c r="A3" i="1"/>
  <c r="A3" i="80" s="1"/>
  <c r="D28" i="68"/>
  <c r="K20" i="69"/>
  <c r="F20" i="69"/>
  <c r="D20" i="69"/>
  <c r="J13" i="69"/>
  <c r="G13" i="69"/>
  <c r="J12" i="69"/>
  <c r="G12" i="69"/>
  <c r="G11" i="69"/>
  <c r="A218" i="63"/>
  <c r="A217" i="63"/>
  <c r="A216" i="63"/>
  <c r="A212" i="63"/>
  <c r="A211" i="63"/>
  <c r="A174" i="63"/>
  <c r="A178" i="63" s="1"/>
  <c r="A187" i="63" s="1"/>
  <c r="A194" i="63" s="1"/>
  <c r="K47" i="63"/>
  <c r="K48" i="63"/>
  <c r="K49" i="63"/>
  <c r="K50" i="63"/>
  <c r="K46" i="63"/>
  <c r="B149" i="63"/>
  <c r="B150" i="63" s="1"/>
  <c r="B151" i="63" s="1"/>
  <c r="A158" i="63"/>
  <c r="A159" i="63" s="1"/>
  <c r="A160" i="63" s="1"/>
  <c r="A161" i="63" s="1"/>
  <c r="A162" i="63" s="1"/>
  <c r="A163" i="63" s="1"/>
  <c r="J147" i="63"/>
  <c r="H147" i="63"/>
  <c r="J109" i="63"/>
  <c r="H109" i="63"/>
  <c r="A118" i="63"/>
  <c r="A122" i="63" s="1"/>
  <c r="A126" i="63" s="1"/>
  <c r="A129" i="63" s="1"/>
  <c r="A132" i="63" s="1"/>
  <c r="A135" i="63" s="1"/>
  <c r="A138" i="63" s="1"/>
  <c r="A141" i="63" s="1"/>
  <c r="A80" i="63"/>
  <c r="A84" i="63" s="1"/>
  <c r="A88" i="63" s="1"/>
  <c r="A91" i="63" s="1"/>
  <c r="A94" i="63" s="1"/>
  <c r="A97" i="63" s="1"/>
  <c r="A100" i="63" s="1"/>
  <c r="A103" i="63" s="1"/>
  <c r="A61" i="63"/>
  <c r="A65" i="63" s="1"/>
  <c r="A68" i="63" s="1"/>
  <c r="A71" i="63" s="1"/>
  <c r="A22" i="63"/>
  <c r="A23" i="63" s="1"/>
  <c r="A24" i="63" s="1"/>
  <c r="A25" i="63" s="1"/>
  <c r="A3" i="46" l="1"/>
  <c r="A3" i="78"/>
  <c r="A3" i="68"/>
  <c r="A3" i="30"/>
  <c r="H20" i="69"/>
  <c r="J11" i="69"/>
  <c r="J20" i="69" s="1"/>
  <c r="I13" i="69"/>
  <c r="L13" i="69" s="1"/>
  <c r="M13" i="69" s="1"/>
  <c r="G20" i="69"/>
  <c r="I11" i="69"/>
  <c r="I12" i="69"/>
  <c r="L12" i="69" s="1"/>
  <c r="M12" i="69" s="1"/>
  <c r="E20" i="69"/>
  <c r="A9" i="66"/>
  <c r="A196" i="66"/>
  <c r="A242" i="66" s="1"/>
  <c r="A298" i="66" s="1"/>
  <c r="A39" i="61"/>
  <c r="A191" i="66" s="1"/>
  <c r="A237" i="66" s="1"/>
  <c r="A293" i="66" s="1"/>
  <c r="I41" i="10"/>
  <c r="B10" i="65"/>
  <c r="B9" i="65"/>
  <c r="B8" i="65"/>
  <c r="B4" i="65"/>
  <c r="D26" i="64"/>
  <c r="E26" i="64"/>
  <c r="D28" i="64"/>
  <c r="E28" i="64"/>
  <c r="C28" i="64"/>
  <c r="C26" i="64"/>
  <c r="D24" i="64"/>
  <c r="E24" i="64"/>
  <c r="C24" i="64"/>
  <c r="D16" i="64"/>
  <c r="F16" i="64" s="1"/>
  <c r="C18" i="64"/>
  <c r="D18" i="64"/>
  <c r="C20" i="64"/>
  <c r="D20" i="64"/>
  <c r="G19" i="64"/>
  <c r="G17" i="64"/>
  <c r="G15" i="64"/>
  <c r="E23" i="64"/>
  <c r="D23" i="64"/>
  <c r="C23" i="64"/>
  <c r="F17" i="64"/>
  <c r="F19" i="64"/>
  <c r="F15" i="64"/>
  <c r="H35" i="64"/>
  <c r="H36" i="64"/>
  <c r="H37" i="64"/>
  <c r="H38" i="64"/>
  <c r="H39" i="64"/>
  <c r="D2" i="52"/>
  <c r="A2" i="52"/>
  <c r="M21" i="69" l="1"/>
  <c r="G20" i="64"/>
  <c r="C25" i="64"/>
  <c r="C29" i="64"/>
  <c r="D27" i="64"/>
  <c r="D25" i="64"/>
  <c r="D29" i="64"/>
  <c r="F20" i="64"/>
  <c r="G18" i="64"/>
  <c r="C27" i="64"/>
  <c r="A53" i="55"/>
  <c r="A54" i="55" s="1"/>
  <c r="A333" i="66"/>
  <c r="A375" i="66" s="1"/>
  <c r="A419" i="66" s="1"/>
  <c r="A338" i="66"/>
  <c r="A380" i="66" s="1"/>
  <c r="A424" i="66" s="1"/>
  <c r="L11" i="69"/>
  <c r="I20" i="69"/>
  <c r="G16" i="64"/>
  <c r="F18" i="64"/>
  <c r="A2" i="60"/>
  <c r="D12" i="59"/>
  <c r="D13" i="59"/>
  <c r="D14" i="59"/>
  <c r="D15" i="59"/>
  <c r="D16" i="59"/>
  <c r="D17" i="59"/>
  <c r="D11" i="59"/>
  <c r="D21" i="59"/>
  <c r="D22" i="59"/>
  <c r="D23" i="59"/>
  <c r="D24" i="59"/>
  <c r="D20" i="59"/>
  <c r="A12" i="59"/>
  <c r="A13" i="59" s="1"/>
  <c r="A14" i="59" s="1"/>
  <c r="A15" i="59" s="1"/>
  <c r="A16" i="59" s="1"/>
  <c r="A17" i="59" s="1"/>
  <c r="A20" i="59" s="1"/>
  <c r="A21" i="59" s="1"/>
  <c r="A22" i="59" s="1"/>
  <c r="A23" i="59" s="1"/>
  <c r="A24" i="59" s="1"/>
  <c r="A2" i="59"/>
  <c r="B4" i="52"/>
  <c r="K19" i="8"/>
  <c r="L19" i="8"/>
  <c r="K20" i="8"/>
  <c r="L20" i="8"/>
  <c r="K21" i="8"/>
  <c r="L21" i="8"/>
  <c r="K22" i="8"/>
  <c r="L22" i="8"/>
  <c r="K23" i="8"/>
  <c r="L23" i="8"/>
  <c r="K24" i="8"/>
  <c r="L24" i="8"/>
  <c r="K25" i="8"/>
  <c r="L25" i="8"/>
  <c r="K26" i="8"/>
  <c r="L26" i="8"/>
  <c r="K27" i="8"/>
  <c r="L27" i="8"/>
  <c r="K28" i="8"/>
  <c r="L28" i="8"/>
  <c r="J18" i="8"/>
  <c r="J19" i="8"/>
  <c r="J20" i="8"/>
  <c r="J21" i="8"/>
  <c r="J22" i="8"/>
  <c r="J23" i="8"/>
  <c r="J24" i="8"/>
  <c r="J25" i="8"/>
  <c r="J26" i="8"/>
  <c r="J27" i="8"/>
  <c r="J28" i="8"/>
  <c r="F31" i="9"/>
  <c r="G31" i="9"/>
  <c r="E31" i="9"/>
  <c r="K9" i="8"/>
  <c r="A10" i="8"/>
  <c r="A11" i="8" s="1"/>
  <c r="A12" i="8" s="1"/>
  <c r="A13" i="8" s="1"/>
  <c r="A14" i="8" s="1"/>
  <c r="A15" i="8" s="1"/>
  <c r="A16" i="8" s="1"/>
  <c r="A17" i="8" s="1"/>
  <c r="A18" i="8" s="1"/>
  <c r="A19" i="8" s="1"/>
  <c r="A20" i="8" s="1"/>
  <c r="A21" i="8" s="1"/>
  <c r="A22" i="8" s="1"/>
  <c r="A23" i="8" s="1"/>
  <c r="A24" i="8" s="1"/>
  <c r="A25" i="8" s="1"/>
  <c r="A26" i="8" l="1"/>
  <c r="A27" i="8" s="1"/>
  <c r="A28" i="8" s="1"/>
  <c r="A2" i="82"/>
  <c r="L20" i="69"/>
  <c r="M22" i="69" s="1"/>
  <c r="M11" i="69"/>
  <c r="M20" i="69" s="1"/>
  <c r="D18" i="59"/>
  <c r="D25" i="59"/>
  <c r="F28" i="6"/>
  <c r="F30" i="6" s="1"/>
  <c r="D14" i="13"/>
  <c r="D13" i="13"/>
  <c r="D12" i="13"/>
  <c r="D11" i="13"/>
  <c r="D10" i="13"/>
  <c r="D9" i="13"/>
  <c r="A2" i="13"/>
  <c r="B11" i="30"/>
  <c r="B12" i="30"/>
  <c r="B13" i="30"/>
  <c r="B14" i="30"/>
  <c r="B15" i="30"/>
  <c r="B16" i="30"/>
  <c r="B17" i="30"/>
  <c r="B18" i="30"/>
  <c r="B19" i="30"/>
  <c r="B9" i="30"/>
  <c r="D22" i="82" l="1"/>
  <c r="A55" i="55"/>
  <c r="A56" i="55" s="1"/>
  <c r="A57" i="55" s="1"/>
  <c r="A58" i="55" s="1"/>
  <c r="A59" i="55" s="1"/>
  <c r="A60" i="55" s="1"/>
  <c r="A61" i="55" s="1"/>
  <c r="D26" i="59"/>
  <c r="D28" i="59" s="1"/>
  <c r="A26" i="49" l="1"/>
  <c r="A27" i="49" s="1"/>
  <c r="A28" i="49" s="1"/>
  <c r="I32" i="10"/>
  <c r="I23" i="10"/>
  <c r="I14" i="10"/>
  <c r="H41" i="5"/>
  <c r="A2" i="1"/>
  <c r="A6" i="49"/>
  <c r="A2" i="78" l="1"/>
  <c r="A2" i="80"/>
  <c r="A195" i="66"/>
  <c r="A241" i="66" s="1"/>
  <c r="A297" i="66" s="1"/>
  <c r="A337" i="66" s="1"/>
  <c r="A379" i="66" s="1"/>
  <c r="A423" i="66" s="1"/>
  <c r="A2" i="30"/>
  <c r="A2" i="68"/>
  <c r="A2" i="69"/>
  <c r="A3" i="58"/>
  <c r="A3" i="69"/>
  <c r="A7" i="49"/>
  <c r="A8" i="49" s="1"/>
  <c r="A2" i="12"/>
  <c r="A2" i="58"/>
  <c r="A9" i="49" l="1"/>
  <c r="A10" i="49" s="1"/>
  <c r="A11" i="49" s="1"/>
  <c r="A12" i="49" s="1"/>
  <c r="A13" i="49" s="1"/>
  <c r="A14" i="49" s="1"/>
  <c r="A15" i="49" s="1"/>
  <c r="A16" i="49" s="1"/>
  <c r="A17" i="49" s="1"/>
  <c r="A18" i="49" s="1"/>
  <c r="A19" i="49" s="1"/>
  <c r="A20" i="49" s="1"/>
  <c r="H13" i="9"/>
  <c r="K13" i="9" s="1"/>
  <c r="H14" i="9"/>
  <c r="H15" i="9"/>
  <c r="H16" i="9"/>
  <c r="K16" i="9" s="1"/>
  <c r="H17" i="9"/>
  <c r="J16" i="9" l="1"/>
  <c r="J13" i="9"/>
  <c r="J15" i="9"/>
  <c r="K15" i="9"/>
  <c r="J17" i="9"/>
  <c r="K17" i="9"/>
  <c r="J14" i="9"/>
  <c r="K14" i="9"/>
  <c r="H29" i="8"/>
  <c r="I29" i="8"/>
  <c r="J13" i="8"/>
  <c r="J10" i="8"/>
  <c r="L13" i="8"/>
  <c r="K13" i="8"/>
  <c r="F30" i="5" l="1"/>
  <c r="G30" i="5" s="1"/>
  <c r="F31" i="5"/>
  <c r="G31" i="5" s="1"/>
  <c r="F32" i="5"/>
  <c r="G32" i="5" s="1"/>
  <c r="F33" i="5"/>
  <c r="G33" i="5" s="1"/>
  <c r="F34" i="5"/>
  <c r="G34" i="5" s="1"/>
  <c r="F35" i="5"/>
  <c r="G35" i="5" s="1"/>
  <c r="F36" i="5"/>
  <c r="G36" i="5" s="1"/>
  <c r="F37" i="5"/>
  <c r="G37" i="5" s="1"/>
  <c r="F38" i="5"/>
  <c r="G38" i="5" s="1"/>
  <c r="F39" i="5"/>
  <c r="G39" i="5" s="1"/>
  <c r="F40" i="5"/>
  <c r="G40" i="5" s="1"/>
  <c r="F29" i="5"/>
  <c r="G29" i="5" s="1"/>
  <c r="F11" i="5"/>
  <c r="F12" i="5"/>
  <c r="G12" i="5" s="1"/>
  <c r="F13" i="5"/>
  <c r="G13" i="5" s="1"/>
  <c r="F14" i="5"/>
  <c r="G14" i="5" s="1"/>
  <c r="F15" i="5"/>
  <c r="G15" i="5" s="1"/>
  <c r="F16" i="5"/>
  <c r="G16" i="5" s="1"/>
  <c r="F17" i="5"/>
  <c r="G17" i="5" s="1"/>
  <c r="F18" i="5"/>
  <c r="G18" i="5" s="1"/>
  <c r="F19" i="5"/>
  <c r="G19" i="5" s="1"/>
  <c r="F20" i="5"/>
  <c r="G20" i="5" s="1"/>
  <c r="F21" i="5"/>
  <c r="G21" i="5" s="1"/>
  <c r="F10" i="5"/>
  <c r="G10" i="5" s="1"/>
  <c r="C41" i="5"/>
  <c r="C22" i="5"/>
  <c r="G41" i="5" l="1"/>
  <c r="B41" i="5"/>
  <c r="H22" i="9"/>
  <c r="J22" i="9" l="1"/>
  <c r="K22" i="9"/>
  <c r="K17" i="8"/>
  <c r="K18" i="8"/>
  <c r="K16" i="8"/>
  <c r="K15" i="8"/>
  <c r="K14" i="8"/>
  <c r="K12" i="8"/>
  <c r="K11" i="8"/>
  <c r="K10" i="8"/>
  <c r="L14" i="8"/>
  <c r="L12" i="8"/>
  <c r="L11" i="8"/>
  <c r="L10" i="8"/>
  <c r="F18" i="6" l="1"/>
  <c r="F20" i="6" s="1"/>
  <c r="G14" i="6" l="1"/>
  <c r="G16" i="6"/>
  <c r="G12" i="6" l="1"/>
  <c r="D34" i="68" s="1"/>
  <c r="D36" i="68" s="1"/>
  <c r="D38" i="68" s="1"/>
  <c r="H30" i="9" l="1"/>
  <c r="K30" i="9" s="1"/>
  <c r="H29" i="9"/>
  <c r="K29" i="9" s="1"/>
  <c r="H28" i="9"/>
  <c r="K28" i="9" s="1"/>
  <c r="H27" i="9"/>
  <c r="K27" i="9" s="1"/>
  <c r="H26" i="9"/>
  <c r="K26" i="9" s="1"/>
  <c r="H25" i="9"/>
  <c r="K25" i="9" s="1"/>
  <c r="H24" i="9"/>
  <c r="K24" i="9" s="1"/>
  <c r="H23" i="9"/>
  <c r="K23" i="9" s="1"/>
  <c r="H21" i="9"/>
  <c r="K21" i="9" s="1"/>
  <c r="H20" i="9"/>
  <c r="K20" i="9" s="1"/>
  <c r="H19" i="9"/>
  <c r="K19" i="9" s="1"/>
  <c r="H18" i="9"/>
  <c r="K18" i="9" s="1"/>
  <c r="H12" i="9"/>
  <c r="K12" i="9" s="1"/>
  <c r="H11" i="9"/>
  <c r="K11" i="9" s="1"/>
  <c r="H10" i="9"/>
  <c r="K10" i="9" s="1"/>
  <c r="H9" i="9"/>
  <c r="K9" i="9" l="1"/>
  <c r="H31" i="9"/>
  <c r="K31" i="9" s="1"/>
  <c r="J17" i="8"/>
  <c r="J16" i="8"/>
  <c r="J15" i="8"/>
  <c r="J14" i="8"/>
  <c r="J12" i="8"/>
  <c r="J11" i="8"/>
  <c r="J9" i="8"/>
  <c r="J29" i="8" l="1"/>
  <c r="G11" i="5"/>
  <c r="L15" i="8" l="1"/>
  <c r="L16" i="8"/>
  <c r="L17" i="8"/>
  <c r="L18" i="8"/>
  <c r="L9" i="8" l="1"/>
  <c r="A2" i="46" l="1"/>
  <c r="B22" i="5" l="1"/>
  <c r="F47" i="5"/>
  <c r="F48" i="5"/>
  <c r="J10" i="9" l="1"/>
  <c r="J11" i="9"/>
  <c r="J12" i="9"/>
  <c r="J18" i="9"/>
  <c r="J19" i="9"/>
  <c r="J20" i="9"/>
  <c r="J21" i="9"/>
  <c r="J23" i="9"/>
  <c r="J24" i="9"/>
  <c r="J25" i="9"/>
  <c r="J26" i="9"/>
  <c r="J27" i="9"/>
  <c r="J28" i="9"/>
  <c r="J29" i="9"/>
  <c r="J30" i="9"/>
  <c r="J9" i="9"/>
  <c r="A3" i="10" l="1"/>
  <c r="C18" i="12" l="1"/>
  <c r="C24" i="12" s="1"/>
  <c r="A10" i="30" l="1"/>
  <c r="A11" i="30" s="1"/>
  <c r="A12" i="30" s="1"/>
  <c r="A13" i="30" s="1"/>
  <c r="A14" i="30" s="1"/>
  <c r="A15" i="30" s="1"/>
  <c r="A16" i="30" s="1"/>
  <c r="A17" i="30" s="1"/>
  <c r="A18" i="30" s="1"/>
  <c r="A19" i="30" s="1"/>
  <c r="A20" i="30" s="1"/>
  <c r="A21" i="30" s="1"/>
  <c r="A22" i="30" s="1"/>
  <c r="A23" i="30" s="1"/>
  <c r="A24" i="30" s="1"/>
  <c r="A25" i="30" s="1"/>
  <c r="A26" i="30" s="1"/>
  <c r="A27" i="30" s="1"/>
  <c r="A28" i="30" s="1"/>
  <c r="A29" i="30" s="1"/>
  <c r="A2" i="9" l="1"/>
  <c r="A3" i="34"/>
  <c r="A3" i="12"/>
  <c r="D18" i="12"/>
  <c r="C14" i="12"/>
  <c r="D32" i="12"/>
  <c r="A2" i="29"/>
  <c r="A3" i="29"/>
  <c r="A2" i="18"/>
  <c r="A2" i="34" s="1"/>
  <c r="A3" i="18"/>
  <c r="A2" i="20"/>
  <c r="A3" i="20"/>
  <c r="A3" i="9"/>
  <c r="A2" i="8"/>
  <c r="A3" i="8"/>
  <c r="A2" i="6"/>
  <c r="A3" i="6"/>
  <c r="A2" i="10"/>
  <c r="A2" i="5"/>
  <c r="A3" i="5"/>
  <c r="H65" i="5"/>
  <c r="C20" i="12"/>
  <c r="D21" i="82" l="1"/>
  <c r="H23" i="5"/>
  <c r="G23" i="5"/>
  <c r="D14" i="12"/>
  <c r="D24" i="12"/>
  <c r="D26" i="12" s="1"/>
  <c r="D20" i="12"/>
  <c r="C26" i="12"/>
  <c r="G18" i="6" l="1"/>
  <c r="G20" i="6" s="1"/>
  <c r="B20" i="6"/>
  <c r="C32" i="12"/>
</calcChain>
</file>

<file path=xl/sharedStrings.xml><?xml version="1.0" encoding="utf-8"?>
<sst xmlns="http://schemas.openxmlformats.org/spreadsheetml/2006/main" count="1532" uniqueCount="930">
  <si>
    <t>Annexure 'A' of Form 3CD</t>
  </si>
  <si>
    <t>Books of Accounts Maintained and Examined</t>
  </si>
  <si>
    <t>List of Books of Accounts maintained and examined</t>
  </si>
  <si>
    <t>Particular</t>
  </si>
  <si>
    <t>a)</t>
  </si>
  <si>
    <t>Petty Cash Book</t>
  </si>
  <si>
    <t>b)</t>
  </si>
  <si>
    <t>Bank Book</t>
  </si>
  <si>
    <t>c)</t>
  </si>
  <si>
    <t>General Ledger</t>
  </si>
  <si>
    <t>e)</t>
  </si>
  <si>
    <t>Debtor's Ledger</t>
  </si>
  <si>
    <t>f)</t>
  </si>
  <si>
    <t>Creditor's Ledger</t>
  </si>
  <si>
    <t>g)</t>
  </si>
  <si>
    <t>Journal Register</t>
  </si>
  <si>
    <t>h)</t>
  </si>
  <si>
    <t>Purchase Register</t>
  </si>
  <si>
    <t>i)</t>
  </si>
  <si>
    <t>Sales Register</t>
  </si>
  <si>
    <t>j)</t>
  </si>
  <si>
    <t>Inventory Records</t>
  </si>
  <si>
    <t>k)</t>
  </si>
  <si>
    <t>Annexure 'B' of Form 3CD</t>
  </si>
  <si>
    <t>Method of Valuation of Closing Stock</t>
  </si>
  <si>
    <t>Sr. No.</t>
  </si>
  <si>
    <t>Method of Valuation</t>
  </si>
  <si>
    <t>Raw Materials</t>
  </si>
  <si>
    <t>:</t>
  </si>
  <si>
    <t>Consumables and Stores</t>
  </si>
  <si>
    <t>Particulars</t>
  </si>
  <si>
    <t>i</t>
  </si>
  <si>
    <t>Note:</t>
  </si>
  <si>
    <t>GRAND TOTAL</t>
  </si>
  <si>
    <t>Sl</t>
  </si>
  <si>
    <t>Amount (Rs.)</t>
  </si>
  <si>
    <t>Total</t>
  </si>
  <si>
    <t>Annexure 'E' of Form 3CD</t>
  </si>
  <si>
    <t>Statement showing details of Employees Contribution to Provident Fund</t>
  </si>
  <si>
    <t>Month</t>
  </si>
  <si>
    <t>Due Date</t>
  </si>
  <si>
    <t>Payment 
Date</t>
  </si>
  <si>
    <t>Delay 
in Days</t>
  </si>
  <si>
    <t>Disallowed Employees Contribution
(Amount Rs.)</t>
  </si>
  <si>
    <t>Disallowed Employer's Contribution
(Amount Rs.)</t>
  </si>
  <si>
    <t>Total Amount Disallowed</t>
  </si>
  <si>
    <t>Statement showing details of Employees State Insurance Corporation Fund</t>
  </si>
  <si>
    <t>Period</t>
  </si>
  <si>
    <t>Annexure 'F' of Form 3CD</t>
  </si>
  <si>
    <t>Personal Expenditure</t>
  </si>
  <si>
    <t>Based on our Audit and according to information and explanation, No personal expenses of employees or directors have been charged to revenue account, other than that payable under contractual obligation or incurred in accordance with generally accepted business practices.</t>
  </si>
  <si>
    <t>Annexure 'G' of Form 3CD</t>
  </si>
  <si>
    <t>Penalties and Fines Payable</t>
  </si>
  <si>
    <t>Sr. No</t>
  </si>
  <si>
    <t>Paid to</t>
  </si>
  <si>
    <t>Penalties or fines payable pursuant to a contractual obligation are considered not to be covered come in the ambit of this clause.</t>
  </si>
  <si>
    <t>Annexure 'K' of Form 3CD</t>
  </si>
  <si>
    <t>Nature of Liability</t>
  </si>
  <si>
    <t>Opening Unpaid 
amount</t>
  </si>
  <si>
    <t>Amount Incurred  during the year</t>
  </si>
  <si>
    <t>Amount paid before the due date of filling return</t>
  </si>
  <si>
    <t>Payment made / written back in the PY (allowed on payment basis)</t>
  </si>
  <si>
    <t>Amount Disallowed (unpaid amount)</t>
  </si>
  <si>
    <t>Amount  unpaid on the date of filling return</t>
  </si>
  <si>
    <t>Gratuity</t>
  </si>
  <si>
    <t>Leave Encashment</t>
  </si>
  <si>
    <t>Total (A)</t>
  </si>
  <si>
    <t>Annexure 'H' of Form 3CD</t>
  </si>
  <si>
    <t>Annexure 'I' of Form 3CD</t>
  </si>
  <si>
    <t xml:space="preserve">Liabilities neither provided for Claims against the Company nor acknowledged as debts: </t>
  </si>
  <si>
    <t>Particulars of Liability</t>
  </si>
  <si>
    <t>Annexure 'J' of Form 3CD</t>
  </si>
  <si>
    <t>Details of Payments made to Persons specified u/s 40A(2)(b)</t>
  </si>
  <si>
    <t>Name of the Person</t>
  </si>
  <si>
    <t>Status</t>
  </si>
  <si>
    <t>Designation and Relation</t>
  </si>
  <si>
    <t>Nature of Payment</t>
  </si>
  <si>
    <t>Annexure 'L' of Form 3CD</t>
  </si>
  <si>
    <t>Details of Loan or Deposits Taken or Accepted (Security Deposits)</t>
  </si>
  <si>
    <t>Amount or loan or deposit taken or accepted  
(Rs.)</t>
  </si>
  <si>
    <t>Maximum amount outs
tanding 
(Rs.)</t>
  </si>
  <si>
    <t>Sr No</t>
  </si>
  <si>
    <t>Amount of Repayment (Rs.)</t>
  </si>
  <si>
    <t>Tax deductible and not deducted at all</t>
  </si>
  <si>
    <t xml:space="preserve">Sl. </t>
  </si>
  <si>
    <t>Head of Accounts</t>
  </si>
  <si>
    <t>Party</t>
  </si>
  <si>
    <t>Section</t>
  </si>
  <si>
    <t>Date of 
payment 
or Credit</t>
  </si>
  <si>
    <t xml:space="preserve">Rate </t>
  </si>
  <si>
    <t>Amount of TDS</t>
  </si>
  <si>
    <t>Amount Disallowed 
u/s 40(a) (ia)</t>
  </si>
  <si>
    <t>ii</t>
  </si>
  <si>
    <t>Shortfall on account of lesser deduction than required to be deducted</t>
  </si>
  <si>
    <t>iii</t>
  </si>
  <si>
    <t>Tax deducted late</t>
  </si>
  <si>
    <t>iv</t>
  </si>
  <si>
    <t>Tax deducted but not paid to the credit of the Central Government</t>
  </si>
  <si>
    <t>We have verified the details required to be furnished under this clause in accordance with the methodology suggested under paras 33.3, 33.4, 33.5 and 50.2 of the “Guidance Note on Tax Audit under section 44AB of the Income Tax Act, 1961” (Revised 2005 Edition and Supplementary Guidance Note issued in September 2006) issued by the ICAI. Accordingly, in view of the voluminous nature of the transactions, we have verified on test basis that tax has been deducted and remitted to the Government as required under Chapter XVII-B of the Income Tax Act 1961. The instances of non-compliance are given vide in the above Annexures.</t>
  </si>
  <si>
    <t xml:space="preserve"> </t>
  </si>
  <si>
    <t xml:space="preserve">Calculation of various Ratios </t>
  </si>
  <si>
    <t>Gross Profit</t>
  </si>
  <si>
    <t>Turnover</t>
  </si>
  <si>
    <t>a</t>
  </si>
  <si>
    <t>Gross Profit/Turnover</t>
  </si>
  <si>
    <t>Net Profit</t>
  </si>
  <si>
    <t>b</t>
  </si>
  <si>
    <t>Net Profit/Turnover</t>
  </si>
  <si>
    <t>Closing Stock of Raw Materials and Finished Goods</t>
  </si>
  <si>
    <t>c</t>
  </si>
  <si>
    <t>Material Consumed (in Kg Fats)</t>
  </si>
  <si>
    <t>Finished Goods Produced (in Kg Fats)</t>
  </si>
  <si>
    <t>d</t>
  </si>
  <si>
    <t>Material Consumed / Finished Goods Produced</t>
  </si>
  <si>
    <t>Name of the assessee</t>
  </si>
  <si>
    <t xml:space="preserve">Address </t>
  </si>
  <si>
    <t>Permanent Account Number</t>
  </si>
  <si>
    <t>Assessment Year</t>
  </si>
  <si>
    <t>Bank Guarantee</t>
  </si>
  <si>
    <t>Details of deductions admissible under Chapter VIA</t>
  </si>
  <si>
    <t>Amount of Donation</t>
  </si>
  <si>
    <t>Amount admissible</t>
  </si>
  <si>
    <t xml:space="preserve">Donation paid to </t>
  </si>
  <si>
    <t>PAN</t>
  </si>
  <si>
    <t xml:space="preserve">Registration No. issued by the National Committee </t>
  </si>
  <si>
    <t>Under Section</t>
  </si>
  <si>
    <t>Detail of bought forward losses or depreciation allowance in the following manner to the extent available</t>
  </si>
  <si>
    <t>Nature of loss/ allowance</t>
  </si>
  <si>
    <t>Amount assessed as</t>
  </si>
  <si>
    <t>Op. Bal. 
(Rs.)</t>
  </si>
  <si>
    <t>Amount Returned as 
(in Rs.)</t>
  </si>
  <si>
    <t>[Refer Clause 21(g) of Form 3 CD]</t>
  </si>
  <si>
    <t>[Refer Clause 23]</t>
  </si>
  <si>
    <t>[Refer Clause 31 (a)]</t>
  </si>
  <si>
    <t>[Refer Clause 33  of Form 3CD]</t>
  </si>
  <si>
    <t>Interest</t>
  </si>
  <si>
    <t>Opening Balance</t>
  </si>
  <si>
    <t>Grand Total</t>
  </si>
  <si>
    <t>[Refer Clause 34(a) of Form 3CD]</t>
  </si>
  <si>
    <t>Nature Of Payment</t>
  </si>
  <si>
    <t>Tax Deduction and collection Account Number</t>
  </si>
  <si>
    <t xml:space="preserve">Total
amount on which Tax was required to be deducted or collected out of (4)
</t>
  </si>
  <si>
    <t>Amount of Tax Deducted/ collected out of (6)</t>
  </si>
  <si>
    <t xml:space="preserve">Amount
of tax
deducted or
collected on
(8)
</t>
  </si>
  <si>
    <t xml:space="preserve">Amount of
tax deducted or collected
not deposited
to the credit of the
Central
Government out of
(6) and (8)
</t>
  </si>
  <si>
    <t xml:space="preserve">Total amount
on which tax was
deducted or collected at
specified rate
out of
(5)
</t>
  </si>
  <si>
    <t>[Refer Clause 21 (i)(A), 21(i)(B), 21(i)(C) of Form 3CD]</t>
  </si>
  <si>
    <t>Annexure 'M' of Form 3CD</t>
  </si>
  <si>
    <t>Annexure 'O' of Form 3CD</t>
  </si>
  <si>
    <t>Whether A/c was squared up during P.Y.</t>
  </si>
  <si>
    <t>Annexure P</t>
  </si>
  <si>
    <t>Annexure 'R' of Form 3CD</t>
  </si>
  <si>
    <t>Tax deduction and collection Account Number (TAN) *</t>
  </si>
  <si>
    <t>Type of Form *</t>
  </si>
  <si>
    <t>Whether the statement of tax deducted or collected contains information about all transactions which are required to be reported *</t>
  </si>
  <si>
    <t xml:space="preserve"> Tax deduction and collection Account Number (TAN) *</t>
  </si>
  <si>
    <t>Amount of interest under section 201(1A)/206C(7) is payable *</t>
  </si>
  <si>
    <t>Amount paid out of column (2) *</t>
  </si>
  <si>
    <t xml:space="preserve">Annexure P1 </t>
  </si>
  <si>
    <t>Annexure 'P-2'</t>
  </si>
  <si>
    <t>Annexure 'N'</t>
  </si>
  <si>
    <t>[Refer Clause '32 (a) '  of form 3CD]</t>
  </si>
  <si>
    <t>[Refer Clause 34 (b)  of Form 3CD]</t>
  </si>
  <si>
    <t>[Refer Clause 34 (c)  of Form 3CD]</t>
  </si>
  <si>
    <t>l)</t>
  </si>
  <si>
    <t>m)</t>
  </si>
  <si>
    <t>Credit Note Register</t>
  </si>
  <si>
    <t>Debit Note Register</t>
  </si>
  <si>
    <t>Goods and Service Tax</t>
  </si>
  <si>
    <t>Cash Payment above Rs. 10000</t>
  </si>
  <si>
    <t>ICDS Disclosures</t>
  </si>
  <si>
    <t>Disclosures</t>
  </si>
  <si>
    <t>ICSD II - Valuation of Inventories</t>
  </si>
  <si>
    <t>e</t>
  </si>
  <si>
    <t>f</t>
  </si>
  <si>
    <t xml:space="preserve">ICDS I - Accounting Policies </t>
  </si>
  <si>
    <t>ICDS III - Construction Contracts</t>
  </si>
  <si>
    <t xml:space="preserve">ICDS IV - Revenue Recognition </t>
  </si>
  <si>
    <t>ICDS V - Tangible Fixed Assets</t>
  </si>
  <si>
    <t>Fixed assets are stated at cost of acquisition less accumulated depreciation. The cost comprises of the purchase price and the attributable cost of bringing the asset to its working condition for intended use. Expenses include Inward freight, duties, taxes and other directly attributable expenses. Depreciation on fixed assets is provided on the Straight Line Method pro-rata to the period of use. Capital work-in-progress includes the cost of fixed assets that are not ready for intended use at the Balance Sheet date and advances paid to acquire capital assets before the Balance Sheet date.</t>
  </si>
  <si>
    <t xml:space="preserve">ICDS VII - Governments Grants </t>
  </si>
  <si>
    <t>ICDS IX - Borrowing Costs</t>
  </si>
  <si>
    <t>g</t>
  </si>
  <si>
    <t>h</t>
  </si>
  <si>
    <t>ICDS X - Provisions, Contingent Liabilities and
Contingent Assets</t>
  </si>
  <si>
    <t>j</t>
  </si>
  <si>
    <t>Closing
Balances
(Rs.)</t>
  </si>
  <si>
    <t>Provision is recognised in the Balance Sheet when, the Company has a present obligation as a result of a past event; it is probable that an outflow of economic benefits will be required to settle the present obligation and a reliable estimate of the amount of the obligation can be made. A disclosure by way of a contingent liability is made when there is a possible obligation or a present obligation that may, but probably will not, require an outflow of resources. There is a possible obligation or a present obligation that the likelihood of outflow of resources is remote, no provision or disclosure is made.</t>
  </si>
  <si>
    <t xml:space="preserve">Future cash outflows in respect of (a) above are determinable only on receipt of judgements /decisions pending with various forums / authorities.     </t>
  </si>
  <si>
    <t>ICDS VI - The Effect of Changes in Foreign Exchange Rates</t>
  </si>
  <si>
    <t>Transactions denominated in foreign currency are recorded at rates that approximate the exchange rate prevailing on the date of the respective transaction. The disclosure regarding payment in foreign currency is being stated in Notes to Accounts.</t>
  </si>
  <si>
    <t>ICDS VIII - Securities</t>
  </si>
  <si>
    <t xml:space="preserve">Revenue from sale of goods is recognised on transfer of significant risks and rewards of ownership when goods are dispatched and the title passes to the customers, net of discounts and rebates granted. Revenue from services is recognized when related services are performed. Interest is recognized as income when such income is receivable. </t>
  </si>
  <si>
    <t>The company does not hold securities as stock in trade hence ICDS does not apply.</t>
  </si>
  <si>
    <t>ITC</t>
  </si>
  <si>
    <t>Treatment in Profit &amp; Loss Account</t>
  </si>
  <si>
    <t>Closing/ outstanding balance</t>
  </si>
  <si>
    <t xml:space="preserve">Amount of Central Value Added Tax credits availed of or utilized during the previous year and its treatment in the profit and loss account and treatment of outstanding Modified Value Added Tax credits in the accounts. </t>
  </si>
  <si>
    <t>[ Refer Clause 27(a)  of Form 3 CD]</t>
  </si>
  <si>
    <t>Address</t>
  </si>
  <si>
    <t>DIN</t>
  </si>
  <si>
    <t>Order Date</t>
  </si>
  <si>
    <t xml:space="preserve">Opening </t>
  </si>
  <si>
    <t>TRANSACTIONS</t>
  </si>
  <si>
    <t>Debit</t>
  </si>
  <si>
    <t>Credit</t>
  </si>
  <si>
    <t>Closing</t>
  </si>
  <si>
    <t xml:space="preserve">  </t>
  </si>
  <si>
    <t>Total Amount</t>
  </si>
  <si>
    <t>Take data from Related Party summary from Notes to accounts (P&amp;L) items  only</t>
  </si>
  <si>
    <t>Expenditure in respect of entities registered under GST Supplies exempt from GST</t>
  </si>
  <si>
    <t>Expenditure in respect of entities registered under GST Entities under composite scheme</t>
  </si>
  <si>
    <t>Expenditure in respect of entities registered under GST Others</t>
  </si>
  <si>
    <t>Expenditure in respect of entities registered under GST Total</t>
  </si>
  <si>
    <t>Total expenditure</t>
  </si>
  <si>
    <t>Employees 
Contribution 
Collected
(Amount Rs.)</t>
  </si>
  <si>
    <t>Employees 
Contribution 
Paid
(Amount Rs.)</t>
  </si>
  <si>
    <t>Quarter</t>
  </si>
  <si>
    <t>Employees 
Contribution
Paid 
(Amount Rs.)</t>
  </si>
  <si>
    <t>Employees 
Contribution
Collected 
(Amount Rs.)</t>
  </si>
  <si>
    <t>Brief Information about the Annexure:</t>
  </si>
  <si>
    <t xml:space="preserve">Date:      </t>
  </si>
  <si>
    <t>Details</t>
  </si>
  <si>
    <t>Auditor's Firm Name:</t>
  </si>
  <si>
    <t>Auditor's Firm Address:</t>
  </si>
  <si>
    <t>Financial Year</t>
  </si>
  <si>
    <t>Input Prepared By:_________</t>
  </si>
  <si>
    <t>Date:________</t>
  </si>
  <si>
    <t>Initials: ___________________</t>
  </si>
  <si>
    <t>Reviewed By:___________</t>
  </si>
  <si>
    <t>Date:_______</t>
  </si>
  <si>
    <t>Others if any</t>
  </si>
  <si>
    <t>Data Input Summary</t>
  </si>
  <si>
    <t>Name</t>
  </si>
  <si>
    <t>Designation</t>
  </si>
  <si>
    <t>Partner</t>
  </si>
  <si>
    <t>Manager</t>
  </si>
  <si>
    <t>Audit Assistant</t>
  </si>
  <si>
    <t>Team Lead</t>
  </si>
  <si>
    <t>Regards,</t>
  </si>
  <si>
    <t>B. Com, FCA, DISA, Registered Valuer (SFA)</t>
  </si>
  <si>
    <t>Mobile : +91 9890 541 551</t>
  </si>
  <si>
    <t>Email : abhishekdhamne@ssdca.in</t>
  </si>
  <si>
    <t>Whether Business or Profession:</t>
  </si>
  <si>
    <t>Select</t>
  </si>
  <si>
    <t>Yes</t>
  </si>
  <si>
    <t>No</t>
  </si>
  <si>
    <t>Conditions</t>
  </si>
  <si>
    <t>Tax Audit Applicability</t>
  </si>
  <si>
    <t>Threshold limit for Tax Audit u/s 44AB of Income Tax Act is as follows :</t>
  </si>
  <si>
    <t>For Business:</t>
  </si>
  <si>
    <t>For Profession:</t>
  </si>
  <si>
    <t>Receipts form services rendered &gt; 50 Lakhs;</t>
  </si>
  <si>
    <t>Receipts form services rendered &lt; 50 Lakhs and Profit &lt; 50%;</t>
  </si>
  <si>
    <t>Answer</t>
  </si>
  <si>
    <t>Clause</t>
  </si>
  <si>
    <t>Annexure</t>
  </si>
  <si>
    <t>Details of Books Maintained;</t>
  </si>
  <si>
    <t>B</t>
  </si>
  <si>
    <t>A</t>
  </si>
  <si>
    <t>E</t>
  </si>
  <si>
    <t>K</t>
  </si>
  <si>
    <t>L &amp; M</t>
  </si>
  <si>
    <t>N</t>
  </si>
  <si>
    <t>O</t>
  </si>
  <si>
    <t>PPPP11111G</t>
  </si>
  <si>
    <t>P</t>
  </si>
  <si>
    <t>R</t>
  </si>
  <si>
    <t>-</t>
  </si>
  <si>
    <t>1 to 8</t>
  </si>
  <si>
    <t>Prepared By</t>
  </si>
  <si>
    <t>Checked By</t>
  </si>
  <si>
    <t>ITC/CENVAT Credits and Prior Period items.</t>
  </si>
  <si>
    <t>Amount borrowed/repaid on hundi other than account payee cheque - section 69D.</t>
  </si>
  <si>
    <t>Particulars u/s 269SS, 269ST and 269T.</t>
  </si>
  <si>
    <t>Brought forward loss or depreciation allowance, Change in shareholding so as to invoke section 79 and Speculation Loss - section 73.</t>
  </si>
  <si>
    <t>Chapter VIA deductions.</t>
  </si>
  <si>
    <t>TDS /TCS summary, delay in filing returns, interest liability.</t>
  </si>
  <si>
    <t>Quantitative details of Traded Goods, Raw Material, Finished Goods and By Products.</t>
  </si>
  <si>
    <t>Dividends referred u/s 2(22)e.</t>
  </si>
  <si>
    <t>Details of Cost audit.</t>
  </si>
  <si>
    <t>Details of Audit conducted under Central Excise Act, 1944.</t>
  </si>
  <si>
    <t>Details of Service Tax Audit conducted under Finance Act.</t>
  </si>
  <si>
    <t>Accounting Ratios.</t>
  </si>
  <si>
    <t>Indirect tax Demands /refunds.</t>
  </si>
  <si>
    <t>Particulars of filing Form 61/ 61A/ 61B.</t>
  </si>
  <si>
    <t>Report u/s 286(2)  in respect of international group.</t>
  </si>
  <si>
    <t>Break-up of expenditure under GST.</t>
  </si>
  <si>
    <t>AOP or Firm - Details.</t>
  </si>
  <si>
    <t>Nature of business or profession.</t>
  </si>
  <si>
    <t>Presumptive profits included in P&amp; L a/c.</t>
  </si>
  <si>
    <t>Method of Accounting and ICDS Disclosures .</t>
  </si>
  <si>
    <t>Capital asset converted into stock-in-trade.</t>
  </si>
  <si>
    <t>Amounts not credited to the profit and loss account.</t>
  </si>
  <si>
    <t>Section 50C applicable cases - transfer of land/building.</t>
  </si>
  <si>
    <t>Depreciation as per IT Act.</t>
  </si>
  <si>
    <t>Amounts admissible u/s 33AB to 35E.</t>
  </si>
  <si>
    <t>Bonus/commission otherwise payable as profit u/s 36(1)(ii) and Employees contributions to PF / other funds.</t>
  </si>
  <si>
    <t>Debits to Profit and Loss Account &amp; Amounts inadmissible under section 36, 40.</t>
  </si>
  <si>
    <t>Amount inadmissible u/s 43B(h) &amp; Interest disallowable u/s 23 of MSMED Act.</t>
  </si>
  <si>
    <t>Deemed profits u/s 32AD to 33ABA.</t>
  </si>
  <si>
    <t>Profits by recovery of earlier years loss u/s 41.</t>
  </si>
  <si>
    <t>Sums referred to in section 43B and Indirect taxes.</t>
  </si>
  <si>
    <t>Annexure 'K-I' of Form 3CD</t>
  </si>
  <si>
    <t xml:space="preserve">Total amount on which
tax was deducted or
collected at less than
specified rate
out of (7)
</t>
  </si>
  <si>
    <t xml:space="preserve">Total
amount of
payment or receipt of the
nature specified
 in column
</t>
  </si>
  <si>
    <t>Amount</t>
  </si>
  <si>
    <t>Balance Sheet Grouping</t>
  </si>
  <si>
    <t>BS/PL</t>
  </si>
  <si>
    <t>Branches</t>
  </si>
  <si>
    <t>Accounting Software Grouping</t>
  </si>
  <si>
    <t>Closing Balance</t>
  </si>
  <si>
    <t>Head of Account</t>
  </si>
  <si>
    <t>Amt. Rs.      (In Books)</t>
  </si>
  <si>
    <t>Name of the Party</t>
  </si>
  <si>
    <t>Observations</t>
  </si>
  <si>
    <t>Action / Management Response</t>
  </si>
  <si>
    <t xml:space="preserve">Audit Officer - </t>
  </si>
  <si>
    <t xml:space="preserve">                                         Officer-In-Charge</t>
  </si>
  <si>
    <t>Name &amp; Sign :</t>
  </si>
  <si>
    <t xml:space="preserve"> Name &amp; Sign :</t>
  </si>
  <si>
    <t>Name &amp; Sign</t>
  </si>
  <si>
    <t>Date :</t>
  </si>
  <si>
    <t xml:space="preserve"> Date :</t>
  </si>
  <si>
    <t>Query Sheet</t>
  </si>
  <si>
    <t>Client:</t>
  </si>
  <si>
    <t>F. Y. :</t>
  </si>
  <si>
    <r>
      <rPr>
        <b/>
        <u/>
        <sz val="11"/>
        <rFont val="Calibri"/>
        <family val="2"/>
        <scheme val="minor"/>
      </rPr>
      <t>Reviewed By</t>
    </r>
    <r>
      <rPr>
        <b/>
        <sz val="11"/>
        <rFont val="Calibri"/>
        <family val="2"/>
        <scheme val="minor"/>
      </rPr>
      <t xml:space="preserve"> -</t>
    </r>
  </si>
  <si>
    <t>Cash Verification Docket</t>
  </si>
  <si>
    <t>Denomination</t>
  </si>
  <si>
    <t>Coins</t>
  </si>
  <si>
    <t>Verified By:</t>
  </si>
  <si>
    <t>(Cashier)</t>
  </si>
  <si>
    <t>Date:</t>
  </si>
  <si>
    <t>As on __________</t>
  </si>
  <si>
    <t>Sub-Total</t>
  </si>
  <si>
    <t>Notes</t>
  </si>
  <si>
    <t>Total as per Verification</t>
  </si>
  <si>
    <t>Difference</t>
  </si>
  <si>
    <t>Total as Books</t>
  </si>
  <si>
    <t>Quantity</t>
  </si>
  <si>
    <t xml:space="preserve">Place: </t>
  </si>
  <si>
    <t>Audit Area</t>
  </si>
  <si>
    <t>Date of Transaction</t>
  </si>
  <si>
    <t>Particulars of Transaction</t>
  </si>
  <si>
    <t>Accounting Treatment</t>
  </si>
  <si>
    <t>Remarks</t>
  </si>
  <si>
    <t>Whether related to current audit period?</t>
  </si>
  <si>
    <t>Amount in Rs.</t>
  </si>
  <si>
    <t>Management Response</t>
  </si>
  <si>
    <t>Audit Cut-Off Procedure</t>
  </si>
  <si>
    <t>Inputs</t>
  </si>
  <si>
    <t>Transaction Selected for the Cut-Off Procedure;</t>
  </si>
  <si>
    <t>Total number of transaction on Cut-Off date;</t>
  </si>
  <si>
    <t>Cut - Off Date;</t>
  </si>
  <si>
    <t>Value</t>
  </si>
  <si>
    <t>UDIN Checklist</t>
  </si>
  <si>
    <t xml:space="preserve">Particulars </t>
  </si>
  <si>
    <t>Values/Figures</t>
  </si>
  <si>
    <t xml:space="preserve">Membership Registration No. </t>
  </si>
  <si>
    <t>Members Name</t>
  </si>
  <si>
    <t>E-Mail ID</t>
  </si>
  <si>
    <t>PAN No</t>
  </si>
  <si>
    <t xml:space="preserve">UDIN By </t>
  </si>
  <si>
    <t>Document Type</t>
  </si>
  <si>
    <t>Type of Audit</t>
  </si>
  <si>
    <t>Date of Signing Report</t>
  </si>
  <si>
    <t>Figures and Values to be Given</t>
  </si>
  <si>
    <t>PAN of the Assessee/ Auditee</t>
  </si>
  <si>
    <t>Document Description</t>
  </si>
  <si>
    <t>Date of UDIN</t>
  </si>
  <si>
    <t>UDIN Generated By</t>
  </si>
  <si>
    <t>UDIN</t>
  </si>
  <si>
    <t>Form 3CA/CB and 3CD Uploaded By</t>
  </si>
  <si>
    <t>Whether Form 3CA/CB and 3CD Uploaded?</t>
  </si>
  <si>
    <t>Date of Uploading</t>
  </si>
  <si>
    <t>Voucher No. &amp; Date</t>
  </si>
  <si>
    <t>Area:</t>
  </si>
  <si>
    <t>Period:</t>
  </si>
  <si>
    <t>ABC &amp; Co., Chartered Accountants</t>
  </si>
  <si>
    <t>Query Sheet No.: -</t>
  </si>
  <si>
    <t>C</t>
  </si>
  <si>
    <t>D</t>
  </si>
  <si>
    <t>On the basis of Profit before Tax</t>
  </si>
  <si>
    <t>% Considered</t>
  </si>
  <si>
    <t>A)</t>
  </si>
  <si>
    <t>Materiality :</t>
  </si>
  <si>
    <t>B)</t>
  </si>
  <si>
    <t>Extent:</t>
  </si>
  <si>
    <t>Total Number of Transactions</t>
  </si>
  <si>
    <t>Total Value</t>
  </si>
  <si>
    <t>No. of Samples selected</t>
  </si>
  <si>
    <t>Value of Samples selected</t>
  </si>
  <si>
    <t>Revenue form Operations</t>
  </si>
  <si>
    <t>Purchases</t>
  </si>
  <si>
    <t>Direct Expenses</t>
  </si>
  <si>
    <t>Other Incomes</t>
  </si>
  <si>
    <t>Audit Areas</t>
  </si>
  <si>
    <t>Branch/Unit</t>
  </si>
  <si>
    <t>Others as required;</t>
  </si>
  <si>
    <t>Comparative Trend</t>
  </si>
  <si>
    <t>Revenue from operations</t>
  </si>
  <si>
    <t>Profit/(Loss) Before Tax</t>
  </si>
  <si>
    <t>Property, Plant and Equipment</t>
  </si>
  <si>
    <t>Percentage change in variance</t>
  </si>
  <si>
    <t>% change</t>
  </si>
  <si>
    <t>On the basis of Assets (PPE)</t>
  </si>
  <si>
    <t>On the basis of Revenue (Net)</t>
  </si>
  <si>
    <t>Name of the Client</t>
  </si>
  <si>
    <t>Audit period</t>
  </si>
  <si>
    <t>Audit commenced on</t>
  </si>
  <si>
    <t>Audit Coordinator</t>
  </si>
  <si>
    <t>Audit Team</t>
  </si>
  <si>
    <t>Total Days Planned for Audit</t>
  </si>
  <si>
    <t>Total Man-days</t>
  </si>
  <si>
    <t>Scope of work</t>
  </si>
  <si>
    <t>Date</t>
  </si>
  <si>
    <t>Team Member</t>
  </si>
  <si>
    <t>Opening Balance Verification</t>
  </si>
  <si>
    <t>Verification of Statutory Payments</t>
  </si>
  <si>
    <t>Ledger Scrutiny</t>
  </si>
  <si>
    <t>Finalisation Activities</t>
  </si>
  <si>
    <t>Remarks: -</t>
  </si>
  <si>
    <t>Cash Book Vouching</t>
  </si>
  <si>
    <t>Bank Book Vouching</t>
  </si>
  <si>
    <t>Sales Vouching</t>
  </si>
  <si>
    <t>Purchase Vouching</t>
  </si>
  <si>
    <t>Creditors Confirmations</t>
  </si>
  <si>
    <t>Debit Note/ Credit Note Vouching</t>
  </si>
  <si>
    <t>Journal Register Vouching</t>
  </si>
  <si>
    <t>Appointment Letter</t>
  </si>
  <si>
    <t>Audit Plan</t>
  </si>
  <si>
    <t>Tax Audit Annexure</t>
  </si>
  <si>
    <t>Final Trial balance</t>
  </si>
  <si>
    <t>Cash verification Docket</t>
  </si>
  <si>
    <t>Cut-Off Procedure</t>
  </si>
  <si>
    <t>DSC Authority Letter</t>
  </si>
  <si>
    <t>Management Representation Letter</t>
  </si>
  <si>
    <t>UDIN Checklist and Uploading Details</t>
  </si>
  <si>
    <t>Click here</t>
  </si>
  <si>
    <t>To,</t>
  </si>
  <si>
    <t>Subject: - Authorization to obtain and use Digital Signature Certificate (DSC)</t>
  </si>
  <si>
    <t>Thanking You</t>
  </si>
  <si>
    <t>Yours Faithfully,</t>
  </si>
  <si>
    <t>With reference to the above subject, I Mr/Mrs. [Name of Designated Person] , s/o / d/o / h/o / w/o Mr/Mrs. [Name of the related Person of designated person] having PAN as _____________ and having my (Sole proprietary / Company / Partnership Firm / LLP) business at the above mentioned address in the name and as required under various laws of India, including, but not limited to, the Income Tax Act,1961, The Integrated Goods And Service Tax Act,2017, The Central Goods And Services Tax Act,2017, The Maharashtra State Goods And Services Act,2017, and others. A Director / Partner / Proprietor of [Client's Name] may be required to verify and authenticate various documents, returns, forms, etc.</t>
  </si>
  <si>
    <t>For the same purposes, I hereby irrevocably authorize [Name of the Auditor / Auditor Firm], Chartered Accountants, to obtain and use, wherever required, my Digital Signature Certificate (DSC), in my capacity as (Director / Partner / Proprietor) of [Client's Name], under all the laws in India, and the same will be binding on me at all times.</t>
  </si>
  <si>
    <t>We confirm, to the best of our knowledge and belief, the following representations:</t>
  </si>
  <si>
    <t>1. Our Permanent Account Number (PAN) and Tax Deduction Account Number (TAN) is [PAN] and [TAN] respectively. We do not hold any other PAN or TAN.</t>
  </si>
  <si>
    <t xml:space="preserve">   </t>
  </si>
  <si>
    <t>3. There is no change in the nature of business since the last date of the preceding year.</t>
  </si>
  <si>
    <t>Name of the duty/tax</t>
  </si>
  <si>
    <t>Registration number / Identification No.</t>
  </si>
  <si>
    <t>We confirm that we are not registered under any law other than mentioned above.</t>
  </si>
  <si>
    <t xml:space="preserve">      Penalty on ...... - Rs. .....</t>
  </si>
  <si>
    <t xml:space="preserve">      except as mentioned in clause 21(a) of Form 3CD.</t>
  </si>
  <si>
    <t xml:space="preserve">55.During the year the entity given advances to employees for incurring expenditure on behalf of the company and the same is not in the nature of personal loan given to the employees. Accordingly, no perquisite relating to interest is applicable on these transactions for TDS u/s 192 of the Act. </t>
  </si>
  <si>
    <t>6. We have maintained the books of accounts in respect of each of its business locations and kept at registered office/administrative office as shown in Form 3CD under Clause 11(b).</t>
  </si>
  <si>
    <t>5. We are liable to pay indirect taxes to the extent specified in Clause 4 of Form 3CD. We have taken registration under the required indirect tax laws and the registration/ identification numbers are mentioned under that Clause.</t>
  </si>
  <si>
    <t>7. There is no change in the method of accounting employed during current previous year as compared to that prevalent in the immediately preceding previous year.</t>
  </si>
  <si>
    <t xml:space="preserve">9. The information disclosed in clause 13(f) of Form No.3CD is in accordance with applicable Income Tax Computation and Disclosure Standard and it is true and correct. </t>
  </si>
  <si>
    <t>11. There is no deviation in the method of valuation of Closing Stock as prescribed under section 145A other than mentioned in Clause 14.</t>
  </si>
  <si>
    <t>12. Amount reported under Clause 14(b) of Form 3CD is true and correct.</t>
  </si>
  <si>
    <t>13. No capital asset has been converted into Stock-in-trade during the year.</t>
  </si>
  <si>
    <t>14. We have not received / earned any amount, which is not credited to profit &amp; loss account relating to following items:</t>
  </si>
  <si>
    <t>a) Items falling within the scope of section 28.</t>
  </si>
  <si>
    <t>b)The Proforma credits, drawbacks, refund of duty of customs or excise or refund of sales tax, where such credits, refunds or drawbacks are due by the authorities concerned.</t>
  </si>
  <si>
    <t>c) Escalation claims accepted during the previous year.</t>
  </si>
  <si>
    <t>d) Any other item of income.</t>
  </si>
  <si>
    <t>e) Capital Receipts.</t>
  </si>
  <si>
    <t>18. No amount has been paid to an employee as bonus or commission for services rendered, where such sum was otherwise payable to him as profits or dividend.</t>
  </si>
  <si>
    <t>15. No personal expenditure has been debited to Statement of Profit &amp; Loss/Profit and Loss Account. Further, it is confirmed that charging of any expenses to the Statement of Profit &amp; Loss/Profit and Loss Account is either on the basis of contractual obligation or in accordance with the generally accepted business practices and all expenses are incurred wholly and exclusively for the purpose of business and they are not in the nature of personal expenditure.</t>
  </si>
  <si>
    <t>16. The details of fixed asset and depreciation thereon as given in clause 18 of Form 3CD are correct.</t>
  </si>
  <si>
    <t>19. The entity confirms that the Capital work in progress, as visible in the financial statements of the year under consideration, will be put to use within a period of less than 1 year and therefore no interest relating to General purpose borrowing is required to be capitalized as per applicable ICDS.</t>
  </si>
  <si>
    <t xml:space="preserve">22. No expenditure has been incurred on advertisement in any souvenir, brochure, tract, pamphlet or the like published by a political party. </t>
  </si>
  <si>
    <t>24. Expenditure has been incurred during the year by way of -</t>
  </si>
  <si>
    <t>a) Penalty or fine has incurred for violation of any law for the time being in force are as follows.</t>
  </si>
  <si>
    <t>b) Any other fine or penalty which is not covered in point a)</t>
  </si>
  <si>
    <t>c) For any purpose which is an offence, or which is prohibited by law,</t>
  </si>
  <si>
    <r>
      <t xml:space="preserve">23. No expenditure has been incurred at clubs being cost for club services and facilities used </t>
    </r>
    <r>
      <rPr>
        <b/>
        <sz val="11"/>
        <color theme="1"/>
        <rFont val="Calibri"/>
        <family val="2"/>
        <scheme val="minor"/>
      </rPr>
      <t>except as disclosed in clause 21(a) of Form 3CD.</t>
    </r>
  </si>
  <si>
    <r>
      <t xml:space="preserve">20. No other contributions were received from employees </t>
    </r>
    <r>
      <rPr>
        <b/>
        <sz val="11"/>
        <color theme="1"/>
        <rFont val="Calibri"/>
        <family val="2"/>
        <scheme val="minor"/>
      </rPr>
      <t>except those which are mentioned in clause 20(b) of Form 3CD.</t>
    </r>
    <r>
      <rPr>
        <sz val="11"/>
        <color theme="1"/>
        <rFont val="Calibri"/>
        <family val="2"/>
        <scheme val="minor"/>
      </rPr>
      <t xml:space="preserve"> The relevant details mentioned at the said clause are true and correct.</t>
    </r>
  </si>
  <si>
    <r>
      <t xml:space="preserve">21. We have not debited any expenditure of capital and/ or personal nature to the profit and loss Account </t>
    </r>
    <r>
      <rPr>
        <b/>
        <sz val="11"/>
        <color theme="1"/>
        <rFont val="Calibri"/>
        <family val="2"/>
        <scheme val="minor"/>
      </rPr>
      <t xml:space="preserve">except as disclosed in clause 21(a) of Form 3CD. </t>
    </r>
  </si>
  <si>
    <r>
      <t xml:space="preserve">17. The amount of cost of acquisition stated in fixed assets addition schedule at Clause-18(b) of Form 3CD has been shown net of CENVAT / GST credit where credit is availed, while cost of acquisition is shown including taxes where credit of same is not availed. No adjustment to the cost of acquisition is required on account of exchange fluctuation, subsidy, </t>
    </r>
    <r>
      <rPr>
        <b/>
        <sz val="11"/>
        <color theme="1"/>
        <rFont val="Calibri"/>
        <family val="2"/>
        <scheme val="minor"/>
      </rPr>
      <t>grant except those made while computing tax depreciation under the said clause.</t>
    </r>
  </si>
  <si>
    <r>
      <t xml:space="preserve">10. There is no deviation in the method of accounting employed in the previous year from the accounting standards prescribed under section 145 of Income Tax Act, 1961 </t>
    </r>
    <r>
      <rPr>
        <b/>
        <sz val="11"/>
        <color theme="1"/>
        <rFont val="Calibri"/>
        <family val="2"/>
        <scheme val="minor"/>
      </rPr>
      <t>except as mentioned in Clause 14(b) of Form 3CD.</t>
    </r>
  </si>
  <si>
    <r>
      <t>8. There is no effect on the profit of the company in view of applicability of provision of Income Tax Computation and Disclosure standards</t>
    </r>
    <r>
      <rPr>
        <b/>
        <sz val="11"/>
        <color theme="1"/>
        <rFont val="Calibri"/>
        <family val="2"/>
        <scheme val="minor"/>
      </rPr>
      <t xml:space="preserve"> except the adjustments reported in clause 13(e) of Form No. 3CD which has effect on the profit of the Company.</t>
    </r>
  </si>
  <si>
    <r>
      <t xml:space="preserve">26. All payments relating to expenditure covered u/s 40A(3) of the Act read with Rule 6DD, were made either by account payee cheque drawn on a bank or by account payee bank drafts. No payment has been made in excess of Rs.10,000/- to persons other than transporters in cash or other than account payee cheques on a bank or other than account payee bank draft in contravention of Section 40A(3) read with rule 6DD of the Income tax Act, 1961 </t>
    </r>
    <r>
      <rPr>
        <b/>
        <sz val="11"/>
        <color theme="1"/>
        <rFont val="Calibri"/>
        <family val="2"/>
        <scheme val="minor"/>
      </rPr>
      <t>except as shown in clause 21(d)(A) of Form 3CD.</t>
    </r>
    <r>
      <rPr>
        <sz val="11"/>
        <color theme="1"/>
        <rFont val="Calibri"/>
        <family val="2"/>
        <scheme val="minor"/>
      </rPr>
      <t xml:space="preserve"> </t>
    </r>
    <r>
      <rPr>
        <b/>
        <sz val="11"/>
        <color rgb="FFFF0000"/>
        <rFont val="Calibri"/>
        <family val="2"/>
        <scheme val="minor"/>
      </rPr>
      <t>"OR"</t>
    </r>
    <r>
      <rPr>
        <sz val="11"/>
        <color theme="1"/>
        <rFont val="Calibri"/>
        <family val="2"/>
        <scheme val="minor"/>
      </rPr>
      <t xml:space="preserve"> No payment has been made in excess of Rs.10,000/- to persons other than transporters and Rs.35,000/- to transporters in cash or other than account payee cheques on a bank or other than account payee bank draft in contravention of Section 40A(3) read with rule 6DD of the Income tax Act, 1961 </t>
    </r>
    <r>
      <rPr>
        <b/>
        <sz val="11"/>
        <color theme="1"/>
        <rFont val="Calibri"/>
        <family val="2"/>
        <scheme val="minor"/>
      </rPr>
      <t>except as shown in clause 21(d)(A) of Form 3CD.</t>
    </r>
  </si>
  <si>
    <r>
      <t xml:space="preserve">25. No amount is inadmissible under section 40 of the Income Tax Act, 1961 </t>
    </r>
    <r>
      <rPr>
        <b/>
        <sz val="11"/>
        <color theme="1"/>
        <rFont val="Calibri"/>
        <family val="2"/>
        <scheme val="minor"/>
      </rPr>
      <t>except as shown in 21(a) /(b) of Form 3CD.</t>
    </r>
  </si>
  <si>
    <r>
      <t xml:space="preserve">2. We have not opted for taxation u/s 115BAA of the Act </t>
    </r>
    <r>
      <rPr>
        <b/>
        <sz val="11"/>
        <color rgb="FFFF0000"/>
        <rFont val="Calibri"/>
        <family val="2"/>
        <scheme val="minor"/>
      </rPr>
      <t>"OR"</t>
    </r>
    <r>
      <rPr>
        <sz val="11"/>
        <color theme="1"/>
        <rFont val="Calibri"/>
        <family val="2"/>
        <scheme val="minor"/>
      </rPr>
      <t xml:space="preserve"> We hereby confirm that for the AY 2023-2024 the company has decided to opt for taxation under section 115BAA of the Income Tax Act 1961.</t>
    </r>
  </si>
  <si>
    <t>63. The Company was not required to file Form 61, Form 61A or Form 61B for the period.</t>
  </si>
  <si>
    <t xml:space="preserve">62. During the year under consideration no audit was conducted under section 72A of the Finance Act,1994 in relation to valuation of taxable services. </t>
  </si>
  <si>
    <t xml:space="preserve">64. Details regarding turnover, gross profit, etc. for the previous year and preceding previous year mentioned in clause 40 are true and correct. </t>
  </si>
  <si>
    <t>68. The information furnished in Form 3CD and signed by us is true and correct to the best of our knowledge, information and belief.</t>
  </si>
  <si>
    <t>67. It is not practicable/feasible to bifurcate total expenditure under various heads and compile the other information required under this clause in view of huge number of transactions with different parties. Hence, we are unable to furnish the details required for reporting under this clause 44 of Form 3CD.</t>
  </si>
  <si>
    <t xml:space="preserve">66. During the year under consideration the company is not liable to furnish the report as referred to in sub-section(2) of section 286. </t>
  </si>
  <si>
    <t xml:space="preserve">59. Tax on perquisites is not borne by the entity in terms of provision of section 192(1A) read with section 10(10CC) of the Act. </t>
  </si>
  <si>
    <r>
      <t xml:space="preserve">65. No demand was raised on us or any refund was issued to us during the previous year under any laws other than Income-tax Act, 1961 and Wealth Tax Act, 1957 </t>
    </r>
    <r>
      <rPr>
        <b/>
        <sz val="11"/>
        <color theme="1"/>
        <rFont val="Calibri"/>
        <family val="2"/>
        <scheme val="minor"/>
      </rPr>
      <t>except as reported under clause 41.</t>
    </r>
  </si>
  <si>
    <t>57. The quantitative details of principal items of goods manufacturing concern disclosed in clause 35 (b) of Form 3CD are correct and to be considered as certified by the management.</t>
  </si>
  <si>
    <t>56. Disclosure requirement of quantitative details of principal items of goods traded under trading concern in clause 35 (a) of Form 3CD is true and correct.</t>
  </si>
  <si>
    <t>58. The entity has not created any trust for the benefit of the employees.</t>
  </si>
  <si>
    <t>a) We have disclosed all the payments made on which the provisions of Chapter XVIIB (TDS) are applicable under clause 34(a).</t>
  </si>
  <si>
    <t>b) The amount reported column (4) of Table of Clause No.34(a) are true and correct as per the information available with the Company.</t>
  </si>
  <si>
    <t>54. We have complied with the provisions of Chapter XVIIB or Chapter XVII-BB of the Income Tax Act as under:</t>
  </si>
  <si>
    <t>53. There are no deductions which are admissible under chapter VIA or Chapter III (Section 10A, 10AA) except as mentioned in clause 33 of the Form 3CD. The stated amounts are admissible as per the provision of the Income Tax Act, 1961 and fulfils the conditions, if any, specified under the relevant provisions of Income Tax Act, 1961 or Income Tax Rules, 1962 or any other guidelines, circular, etc, issued in this behalf.</t>
  </si>
  <si>
    <t>52. No loss had been incurred referred to in section 73A in respect of any specified business u/s 35AD as mentioned in clause 32(d) of Form 3CD.</t>
  </si>
  <si>
    <t>50. There is no brought forward or deprecation allowance from the previous years. Hence, no disclosure is required in Clause32(a) of Form 3CD.</t>
  </si>
  <si>
    <r>
      <t xml:space="preserve">51. The entity has not entered into any speculative transactions, hence there is no speculation loss referred to in Section 73 has been incurred </t>
    </r>
    <r>
      <rPr>
        <b/>
        <sz val="11"/>
        <color theme="1"/>
        <rFont val="Calibri"/>
        <family val="2"/>
        <scheme val="minor"/>
      </rPr>
      <t>except mentioned in clause 32(c) of Form 3CD.</t>
    </r>
  </si>
  <si>
    <r>
      <t xml:space="preserve">c) Tax has been deducted/collected at source on all expenditure/payment/receipt in accordance with the provision of the Act and payment thereof has been made within the time allowed as per applicable income tax rule </t>
    </r>
    <r>
      <rPr>
        <b/>
        <sz val="11"/>
        <color theme="1"/>
        <rFont val="Calibri"/>
        <family val="2"/>
        <scheme val="minor"/>
      </rPr>
      <t>except as mentioned under clause 21 and clause 34.</t>
    </r>
  </si>
  <si>
    <r>
      <t xml:space="preserve">d) We have submitted the Statements of TDS on the due dates prescribed under the income Tax act </t>
    </r>
    <r>
      <rPr>
        <b/>
        <sz val="11"/>
        <color theme="1"/>
        <rFont val="Calibri"/>
        <family val="2"/>
        <scheme val="minor"/>
      </rPr>
      <t>except as mentioned under clause 34(b) of Form 3CD.</t>
    </r>
  </si>
  <si>
    <r>
      <t xml:space="preserve">e) The statement of tax deducted/collected returns contains information about all transactions which are required to be reported in the said returns </t>
    </r>
    <r>
      <rPr>
        <b/>
        <sz val="11"/>
        <color theme="1"/>
        <rFont val="Calibri"/>
        <family val="2"/>
        <scheme val="minor"/>
      </rPr>
      <t>except as stated under clause 34(b) of Form 3CD.</t>
    </r>
  </si>
  <si>
    <r>
      <t xml:space="preserve">f) The calculation of interest on TDS under clause 34(c) is correct and it has been provided in the books and paid before the finalization of the tax Audit </t>
    </r>
    <r>
      <rPr>
        <b/>
        <sz val="11"/>
        <color theme="1"/>
        <rFont val="Calibri"/>
        <family val="2"/>
        <scheme val="minor"/>
      </rPr>
      <t>except as stated in the said clause.</t>
    </r>
  </si>
  <si>
    <r>
      <t xml:space="preserve">g) The company has shown the details of all transactions in the TDS/TCS returns </t>
    </r>
    <r>
      <rPr>
        <b/>
        <sz val="11"/>
        <color theme="1"/>
        <rFont val="Calibri"/>
        <family val="2"/>
        <scheme val="minor"/>
      </rPr>
      <t>except as otherwise stated under clause 34(c).</t>
    </r>
  </si>
  <si>
    <t>49. The entity has not accepted any loan/deposit otherwise than by an account payee cheques or by account payee bank draft or use of electronic clearing system through a bank account.</t>
  </si>
  <si>
    <t>48. We have not made any payments exceeding the limit specified in section 269ST, in aggregate to a person in a day or in respect of a single transaction or in respect of transactions relating to one event or occasion to a person, by a cheque or bank draft, not being an account payee cheque or an account payee bank draft, during the previous year. Hence no disclosure is required in Clause 31(bd) of Form 3CD.</t>
  </si>
  <si>
    <t>47. We have not made any payments exceeding the limit specified in section 269ST, in aggregate to a person in a day or in respect of a single transaction or in respect of transactions relating to one event or occasion to a person, otherwise than by a cheque or bank draft or use of electronic clearing system through a bank account during the previous year. Hence no disclosure is required in Clause 31(bc) of Form 3CD.</t>
  </si>
  <si>
    <t>46. We have not received any amount exceeding the limit specified in section 269ST, in aggregate from a person in a day or in respect of a single transaction or in respect of transactions relating to one event or occasion from a person, by a cheque or bank draft, not being an account payee cheque or an account payee bank draft, during the previous year. Hence no disclosure is required in Clause 31(bb) of Form 3CD.</t>
  </si>
  <si>
    <t>45. We have not received any amount exceeding the limit specified in section 269ST, in aggregate from a person in a day or in respect of a single transaction or in respect of transactions relating to one event or occasion from a person, during the previous year, otherwise than by a cheque or bank draft or use of electronic clearing system through a bank account. Hence no disclosure is required in Clause 31(ba) of Form 3CD.</t>
  </si>
  <si>
    <t>44. We have not accepted or repaid any Loan/ Deposits except as mentioned in clause 31(a) of Form 3CD.</t>
  </si>
  <si>
    <t xml:space="preserve">43. No expenditure has incurred during the previous year by way of interest or of similar nature exceeding one crore rupees as referred to in sub-section (1) of Section 94B of Income Tax Act,1961. </t>
  </si>
  <si>
    <t>42. No primary adjustments to transfer price has been made during the previous year as referred in Section 92CE(1) of Income Tax Act,1961.</t>
  </si>
  <si>
    <t>41. No amount has been borrowed on hundi nor is any amount due thereon as mentioned in clause 30 of Form 3CD.</t>
  </si>
  <si>
    <r>
      <t xml:space="preserve">40. No sum of money received without consideration exceeding the limit as mentioned in Section 56(2)(x). Hence no disclosure is required in Clause 29(B) of Form 3CD. </t>
    </r>
    <r>
      <rPr>
        <b/>
        <sz val="11"/>
        <color rgb="FFFF0000"/>
        <rFont val="Calibri"/>
        <family val="2"/>
        <scheme val="minor"/>
      </rPr>
      <t>"OR"</t>
    </r>
    <r>
      <rPr>
        <sz val="11"/>
        <color theme="1"/>
        <rFont val="Calibri"/>
        <family val="2"/>
        <scheme val="minor"/>
      </rPr>
      <t xml:space="preserve"> We have executed sale deed for purchase of land at located ..... bearing Survey no. ..... We hereby confirm that the same has been executed at a value higher than the stamp value of the said lands.</t>
    </r>
  </si>
  <si>
    <t>39. No amount of money received as advance or otherwise in the course of negotiations for transfer of capital assets as per Section 56(2)(ix). Hence no disclosure is required in Clause 29(A) of Form 3CD.</t>
  </si>
  <si>
    <r>
      <t xml:space="preserve">38. There is no amount credited or debited to the profit and loss account as prior period Income/ Expenditure </t>
    </r>
    <r>
      <rPr>
        <b/>
        <sz val="11"/>
        <color theme="1"/>
        <rFont val="Calibri"/>
        <family val="2"/>
        <scheme val="minor"/>
      </rPr>
      <t>except as mentioned in clause 27(b) of Form 3CD.</t>
    </r>
  </si>
  <si>
    <t>37. Amount of Central Value Added Tax / Input tax credit/ Goods and Service Tax Credit availed of or utilized of as mentioned in clause 27(a) of Form 3CD is true and correct.</t>
  </si>
  <si>
    <r>
      <t xml:space="preserve">36. The amount as disclosed (in respect of any sum referred to in Section 43B(a),(b),(c),(d),(e),(f) and (g) as referred to has been paid on or before the due date </t>
    </r>
    <r>
      <rPr>
        <b/>
        <sz val="11"/>
        <color theme="1"/>
        <rFont val="Calibri"/>
        <family val="2"/>
        <scheme val="minor"/>
      </rPr>
      <t>except as mentioned in clause 26(B) of Form 3CD.</t>
    </r>
  </si>
  <si>
    <r>
      <t xml:space="preserve">35. There is no liability which pre-existed in the previous year but not allowed as deduction under section 43B(a),(b),(c),(d),(e),(f) and (g) as referred to in the preceding assessment year </t>
    </r>
    <r>
      <rPr>
        <b/>
        <sz val="11"/>
        <color theme="1"/>
        <rFont val="Calibri"/>
        <family val="2"/>
        <scheme val="minor"/>
      </rPr>
      <t>except as mentioned in clause 26(A) of Form 3CD.</t>
    </r>
  </si>
  <si>
    <r>
      <t xml:space="preserve">33. No amount is deemed to be profit and gains under section 32AC or 33AB or 33ABA or 33AC </t>
    </r>
    <r>
      <rPr>
        <b/>
        <sz val="11"/>
        <color theme="1"/>
        <rFont val="Calibri"/>
        <family val="2"/>
        <scheme val="minor"/>
      </rPr>
      <t>except mentioned in clause 24 of Form 3CD.</t>
    </r>
  </si>
  <si>
    <r>
      <t xml:space="preserve">32. No payment has been made to persons specified under section 40A(2)(b) </t>
    </r>
    <r>
      <rPr>
        <b/>
        <sz val="11"/>
        <color theme="1"/>
        <rFont val="Calibri"/>
        <family val="2"/>
        <scheme val="minor"/>
      </rPr>
      <t>except as mentioned in clause 23 of Form 3CD.</t>
    </r>
    <r>
      <rPr>
        <sz val="11"/>
        <color theme="1"/>
        <rFont val="Calibri"/>
        <family val="2"/>
        <scheme val="minor"/>
      </rPr>
      <t xml:space="preserve"> All payments made to person(s) u/s 40A(2)(b) have been disclosed under the said clause.</t>
    </r>
  </si>
  <si>
    <r>
      <t xml:space="preserve">31. There is no related party under section 40A(2)(b) </t>
    </r>
    <r>
      <rPr>
        <b/>
        <sz val="11"/>
        <color theme="1"/>
        <rFont val="Calibri"/>
        <family val="2"/>
        <scheme val="minor"/>
      </rPr>
      <t>except as reported in Clause 23 of Form 3CD.</t>
    </r>
  </si>
  <si>
    <r>
      <t xml:space="preserve">34. No amount of profit is chargeable to tax under section 41 of the Income Tax Act, 1961 </t>
    </r>
    <r>
      <rPr>
        <b/>
        <sz val="11"/>
        <color theme="1"/>
        <rFont val="Calibri"/>
        <family val="2"/>
        <scheme val="minor"/>
      </rPr>
      <t>except mentioned in clause 25 of Form 3CD.</t>
    </r>
    <r>
      <rPr>
        <sz val="11"/>
        <color theme="1"/>
        <rFont val="Calibri"/>
        <family val="2"/>
        <scheme val="minor"/>
      </rPr>
      <t xml:space="preserve"> Further amount mentioned in clause 25 is already credited to profit and loss account and hence offered to tax.</t>
    </r>
  </si>
  <si>
    <r>
      <t xml:space="preserve">30. As mentioned in the audited account, the amount outstanding to Micro, Small and Medium Enterprises is based upon the information received and available with the Company. Further we hereby confirm that the Company has not paid any interest under section 23 of the Micro, Small and Medium Enterprises Development Act, 2006 </t>
    </r>
    <r>
      <rPr>
        <b/>
        <sz val="11"/>
        <color theme="1"/>
        <rFont val="Calibri"/>
        <family val="2"/>
        <scheme val="minor"/>
      </rPr>
      <t xml:space="preserve">except as mentioned in clause 22 of Form 3CD. </t>
    </r>
  </si>
  <si>
    <r>
      <t xml:space="preserve">29. No amount is inadmissible under the proviso to section 36(1)(iii) </t>
    </r>
    <r>
      <rPr>
        <b/>
        <sz val="11"/>
        <color theme="1"/>
        <rFont val="Calibri"/>
        <family val="2"/>
        <scheme val="minor"/>
      </rPr>
      <t>except as mentioned in clause 21(i) of Form 3CD.</t>
    </r>
  </si>
  <si>
    <r>
      <t xml:space="preserve">28. No contingent liability has been debited to profit &amp; loss account </t>
    </r>
    <r>
      <rPr>
        <b/>
        <sz val="11"/>
        <color theme="1"/>
        <rFont val="Calibri"/>
        <family val="2"/>
        <scheme val="minor"/>
      </rPr>
      <t>except as mentioned in clause 21(g) of Form 3CD.</t>
    </r>
  </si>
  <si>
    <t>27. No sum has been paid which is not allowable under section 40A(9) of the Income Tax Act, 1961 .</t>
  </si>
  <si>
    <t>Annexure I</t>
  </si>
  <si>
    <t>Annexure II</t>
  </si>
  <si>
    <t>As per stock records maintained by the company and considering such physical verification of raw material, the principal item of raw materials constituting 10% or more of the total purchase value of raw materials is certified as under:</t>
  </si>
  <si>
    <t>Item Name</t>
  </si>
  <si>
    <t>Unit</t>
  </si>
  <si>
    <t>Opening Stock</t>
  </si>
  <si>
    <t>Purchases during the previous Year</t>
  </si>
  <si>
    <t>Consumption during the previous year</t>
  </si>
  <si>
    <t>Sales during the previous Year</t>
  </si>
  <si>
    <t>Closing Stock</t>
  </si>
  <si>
    <t>Annexure III</t>
  </si>
  <si>
    <t>Annexure IV</t>
  </si>
  <si>
    <t xml:space="preserve">As per the stock records maintained by the company and considering such physical stock verification, we certify the movement of finished goods under: </t>
  </si>
  <si>
    <t>Quantities manufactured during the previous year</t>
  </si>
  <si>
    <t>Our representatives were present on following scheduled dates on the below mentioned premises for the purpose of Physical Verification of Stock:</t>
  </si>
  <si>
    <t>Premises / Locations Name</t>
  </si>
  <si>
    <t>Date of Visit</t>
  </si>
  <si>
    <t>Location</t>
  </si>
  <si>
    <t>Name of the Company</t>
  </si>
  <si>
    <t>Category of Stock Verified</t>
  </si>
  <si>
    <t>% of Inventory Verified</t>
  </si>
  <si>
    <t>Executive Summary:</t>
  </si>
  <si>
    <t>A.</t>
  </si>
  <si>
    <t>Excess</t>
  </si>
  <si>
    <t>Shortage</t>
  </si>
  <si>
    <t>Net Discrepancy</t>
  </si>
  <si>
    <t>Notes:</t>
  </si>
  <si>
    <t>•</t>
  </si>
  <si>
    <t>*[If any additional note to be given for the above figures.]</t>
  </si>
  <si>
    <t>**[If any additional note to be given for the above figures.]</t>
  </si>
  <si>
    <t>Purpose of the Physical Verification of Inventories:</t>
  </si>
  <si>
    <t>B.</t>
  </si>
  <si>
    <r>
      <rPr>
        <b/>
        <sz val="11"/>
        <color theme="1"/>
        <rFont val="Calibri"/>
        <family val="2"/>
        <scheme val="minor"/>
      </rPr>
      <t>Accuracy of Records -</t>
    </r>
    <r>
      <rPr>
        <sz val="11"/>
        <color theme="1"/>
        <rFont val="Calibri"/>
        <family val="2"/>
        <scheme val="minor"/>
      </rPr>
      <t xml:space="preserve"> Evaluating the accuracy of records of the vehicles and/ or spares/ accessories and ensuring that inventory is being properly managed and controlled.</t>
    </r>
  </si>
  <si>
    <r>
      <rPr>
        <b/>
        <sz val="11"/>
        <color theme="1"/>
        <rFont val="Calibri"/>
        <family val="2"/>
        <scheme val="minor"/>
      </rPr>
      <t>Safety &amp; Security -</t>
    </r>
    <r>
      <rPr>
        <sz val="11"/>
        <color theme="1"/>
        <rFont val="Calibri"/>
        <family val="2"/>
        <scheme val="minor"/>
      </rPr>
      <t xml:space="preserve"> Evaluating the safety and security of the inventories maintained at all the locations of the organization, including the storage of hazardous materials, if any.</t>
    </r>
  </si>
  <si>
    <r>
      <rPr>
        <b/>
        <sz val="11"/>
        <color theme="1"/>
        <rFont val="Calibri"/>
        <family val="2"/>
        <scheme val="minor"/>
      </rPr>
      <t>Qualified &amp; Efficient Personnel -</t>
    </r>
    <r>
      <rPr>
        <sz val="11"/>
        <color theme="1"/>
        <rFont val="Calibri"/>
        <family val="2"/>
        <scheme val="minor"/>
      </rPr>
      <t xml:space="preserve"> Measuring the performance of the personnel responsible for maintaining the records of the inventory as well as physical inventories and assessing the knowledge they have about the inventory items.</t>
    </r>
  </si>
  <si>
    <t>C.</t>
  </si>
  <si>
    <t>Audit procedure followed:</t>
  </si>
  <si>
    <t>a.</t>
  </si>
  <si>
    <t>The stock so verified was compared with the quantity of stock present in the system as on the date of physical verification.</t>
  </si>
  <si>
    <t>Sanction letter from the bank for the loan against which stock is hypothecated was also taken on record for verification purposes.</t>
  </si>
  <si>
    <t>Team for Physical Verification of [Inventory Type]:</t>
  </si>
  <si>
    <t>Inventory Type:</t>
  </si>
  <si>
    <t>Category of Stock</t>
  </si>
  <si>
    <t>b.</t>
  </si>
  <si>
    <t>D.</t>
  </si>
  <si>
    <t xml:space="preserve">Following are the details of the discrepancies noticed: </t>
  </si>
  <si>
    <t>Count as per Physical Verification</t>
  </si>
  <si>
    <t xml:space="preserve">Excess </t>
  </si>
  <si>
    <t>Short</t>
  </si>
  <si>
    <t>Inventory Type</t>
  </si>
  <si>
    <r>
      <rPr>
        <b/>
        <sz val="11"/>
        <color theme="1"/>
        <rFont val="Calibri"/>
        <family val="2"/>
        <scheme val="minor"/>
      </rPr>
      <t>Internal Controls Effectiveness -</t>
    </r>
    <r>
      <rPr>
        <sz val="11"/>
        <color theme="1"/>
        <rFont val="Calibri"/>
        <family val="2"/>
        <scheme val="minor"/>
      </rPr>
      <t xml:space="preserve"> To assess the effectiveness of the internal controls implemented at the [Inventory Storage Premises and Location] wherein the inventory of [Inventory Type 1, Inventory Type 2 and, ...] is being maintained and identifying areas for improvement.</t>
    </r>
  </si>
  <si>
    <t>E.</t>
  </si>
  <si>
    <t>Suggestions:</t>
  </si>
  <si>
    <t>For the inventories of the consumable items, it was observed that no specific measurement system was available to count the inventory of the consumables. As a result, the stock of the consumable such as ____________________ etc. was taken on the basis of assumptions and tentative calculations with the help of the personnel available at the service centre.</t>
  </si>
  <si>
    <t>During the Verification we came across numbers of Non-Moving / Dead Stock inventory parts stored along with usable inventories. We suggest that, separating of such non-moving / dead inventory parts from the one in use by either storing it separately or by discarding it completely.</t>
  </si>
  <si>
    <t>To ensure precise inventory records, it is essential to implement regular cycle counts that provide ongoing verification of stock levels. This proactive approach helps to identify discrepancies early, allowing for timely corrections. Strengthening reconciliation procedures between physical counts and system records will also minimize the risk of errors, ensuring that the inventory data reflects the actual stock on hand.</t>
  </si>
  <si>
    <t>Effective stock management is crucial for maintaining an optimal balance between supply and demand. By reviewing and optimizing inventory levels based on historical sales data, demand forecasts, and supplier lead times, the company can reduce the risk of both excess stock and stockouts. Additionally, consistently applying FIFO (First-In, First-Out) or LIFO (Last-In, First-Out) methods ensures that older stock is used or sold first, which is vital for maintaining the quality and usability of inventory, particularly for perishable or time-sensitive goods.</t>
  </si>
  <si>
    <t>Membership Number</t>
  </si>
  <si>
    <t>Firm Registration No.</t>
  </si>
  <si>
    <t>Accounts are prepared on Mercantile system of accounting. Considering the materiality concept no provisions for unpaid expenses and prepaid expenses, for small amount is made. The accounts has been prepared using historical cost convention and on the basis of going concern, with revenue recognized and expenses accounted on accrual basis. Accounting policies not referred to otherwise are consistent with generally accepted accounting principles.</t>
  </si>
  <si>
    <t>Stores, Materials and Finished Goods are stated at lower of Cost or Net Realizable Value is the estimated selling price in the ordinary course of business less estimated selling expenses. The cost includes expenditure in acquiring the inventories and bringing them to the present location and conditions. FIFO method of valuation is being followed. Raw Material are valued at cost plus inward expenses.</t>
  </si>
  <si>
    <t>Contract Revenue and Costs are to be recognized on the basis of percentage of completion. Where the contract revenue cannot be estimated reliably, revenue is recognized to the extent of cost incurred.</t>
  </si>
  <si>
    <t>Annexure 'C' of Form 3CD</t>
  </si>
  <si>
    <t>Details of Computation of Profit u/s 145A</t>
  </si>
  <si>
    <t>Amount 
(Rs.)</t>
  </si>
  <si>
    <t>Profit / (Loss) as per Profit &amp; Loss A/c on the basis of Exclusive Method</t>
  </si>
  <si>
    <t>Adjustments required under Section 145A</t>
  </si>
  <si>
    <t>Add:</t>
  </si>
  <si>
    <t>Goods and Service Tax on Sales and Closing Stock</t>
  </si>
  <si>
    <t>Less:</t>
  </si>
  <si>
    <t>Excess GST Paid</t>
  </si>
  <si>
    <t>Disallowance under Section 43 B</t>
  </si>
  <si>
    <t>GST on Sales &amp; Closing Stock unpaid on/before the due date of filling of the Return</t>
  </si>
  <si>
    <t>Profit / (Loss) as per Profit &amp; Loss A/c on the basis of Inclusive Method</t>
  </si>
  <si>
    <r>
      <t xml:space="preserve">The increase in Profit calculated above has been considered for disallowances under section 43 B. Hence, </t>
    </r>
    <r>
      <rPr>
        <b/>
        <sz val="11"/>
        <rFont val="Calibri"/>
        <family val="2"/>
      </rPr>
      <t>No Impact</t>
    </r>
    <r>
      <rPr>
        <sz val="11"/>
        <rFont val="Calibri"/>
        <family val="2"/>
      </rPr>
      <t xml:space="preserve"> is considered  under section 145 A. </t>
    </r>
  </si>
  <si>
    <t>Requirement of this clause: When the assessee is following the inclusive method of valuation</t>
  </si>
  <si>
    <t>Section 145A follows the inclusive method, i.e., any tax, duty, cess or fee actually paid or incurred on inputs should be added to the cost of inputs (raw materials, stores etc.), and if paid or incurred on the sale of goods, it should be added to the sales if not already added in the books of account. Any tax, duty, cess or fee actually paid or incurred on the inventory (finished goods, work-in-progress, raw materials, etc.) should be added to the inventories, if not already added while valuing the inventory in the accounts.</t>
  </si>
  <si>
    <t>[Refer Clause 18(a) of Form 3CD]</t>
  </si>
  <si>
    <t>Annexure 'D' of Form 3CD</t>
  </si>
  <si>
    <t>Statement Showing Depreciation admissible as per Income Tax Act, 1961</t>
  </si>
  <si>
    <t>Sl.</t>
  </si>
  <si>
    <t>Block of assets</t>
  </si>
  <si>
    <t>Rate</t>
  </si>
  <si>
    <t>WDV
on the 
First day of 
previous year</t>
  </si>
  <si>
    <t>Additions 
More than 
180 days</t>
  </si>
  <si>
    <t>Sale consi
deration or other realisation 
during the year</t>
  </si>
  <si>
    <t>(4) 
+ (5) 
– (6)</t>
  </si>
  <si>
    <t>Additions 
Less than 
180 days</t>
  </si>
  <si>
    <t>Dep
reciation 
on 
(7)</t>
  </si>
  <si>
    <t>Dep
reciation 
on 
(8)</t>
  </si>
  <si>
    <t>Initial depreciation, if any, on  (5) and (8)</t>
  </si>
  <si>
    <t>Total 
Dep
reciation 
(9) + (10)</t>
  </si>
  <si>
    <t>Closing 
WDV</t>
  </si>
  <si>
    <t>Buildings</t>
  </si>
  <si>
    <t>Furniture &amp; Fittings</t>
  </si>
  <si>
    <t>Plant and Machinery</t>
  </si>
  <si>
    <t>Total of Column of (5) and (8) above</t>
  </si>
  <si>
    <t>Total of Column (12) above</t>
  </si>
  <si>
    <t>Computers &amp; Software</t>
  </si>
  <si>
    <t>14(a)</t>
  </si>
  <si>
    <t>14(b)</t>
  </si>
  <si>
    <t>Effect of deviation from stock valuation method u/s 145A on net profit</t>
  </si>
  <si>
    <t>Annexure 'Q'  Of Form 3CD</t>
  </si>
  <si>
    <t>[Refer Clause  35(a) of Form 3CD]</t>
  </si>
  <si>
    <t>Inwards</t>
  </si>
  <si>
    <t>Outwards</t>
  </si>
  <si>
    <t>Diff</t>
  </si>
  <si>
    <t>Q</t>
  </si>
  <si>
    <t>Annexure 'S' of Form 3CD</t>
  </si>
  <si>
    <t>S</t>
  </si>
  <si>
    <t>Semi Finished / Finished Goods</t>
  </si>
  <si>
    <t xml:space="preserve">Statement showing details of Maharashtra Labour Welfare Fund / Any Other </t>
  </si>
  <si>
    <t>As per the stock records maintained by the company and considering such physical stock verification, we certify the movement of traded goods under:</t>
  </si>
  <si>
    <t>Firm Reg. No.</t>
  </si>
  <si>
    <t>WDV of Fixed Assets</t>
  </si>
  <si>
    <t>Net Profit/Turnover (ratio) as per Form 3CD</t>
  </si>
  <si>
    <t>Total Turnover as per Form 3CD</t>
  </si>
  <si>
    <t>Figures / Values</t>
  </si>
  <si>
    <t>Whether UDIN Updated on E-filing Portal?</t>
  </si>
  <si>
    <t>Physical Denomination of the aforementioned cash balance is as follows:</t>
  </si>
  <si>
    <t>No.</t>
  </si>
  <si>
    <t>Total (in Rs.)</t>
  </si>
  <si>
    <t>Total (in Words)</t>
  </si>
  <si>
    <t>Authorised Person</t>
  </si>
  <si>
    <t>Director</t>
  </si>
  <si>
    <t>Audit Observation Sheet</t>
  </si>
  <si>
    <t>Areas of audit :</t>
  </si>
  <si>
    <t>Observations:</t>
  </si>
  <si>
    <t>Documents Perused:</t>
  </si>
  <si>
    <t>Signed by:</t>
  </si>
  <si>
    <t xml:space="preserve">    Signed by:</t>
  </si>
  <si>
    <t xml:space="preserve">    (Client officer)</t>
  </si>
  <si>
    <t>(Articled Assistant)</t>
  </si>
  <si>
    <t>Extent of Checking Sheet</t>
  </si>
  <si>
    <t>Area of Audit:</t>
  </si>
  <si>
    <t>Observation Sheet</t>
  </si>
  <si>
    <t>Details of the Auditor's Team</t>
  </si>
  <si>
    <t>Details of the Auditee's Team</t>
  </si>
  <si>
    <t>Variance</t>
  </si>
  <si>
    <t>Average</t>
  </si>
  <si>
    <t>Indirect Expenses</t>
  </si>
  <si>
    <t>SI</t>
  </si>
  <si>
    <t>A1</t>
  </si>
  <si>
    <t>A2</t>
  </si>
  <si>
    <t>A3</t>
  </si>
  <si>
    <t>PART - 1</t>
  </si>
  <si>
    <t>PART - 2</t>
  </si>
  <si>
    <t>Whether the assessee is liable to pay indirect tax?</t>
  </si>
  <si>
    <t>Date of Change</t>
  </si>
  <si>
    <t>Name of Partner/  Member</t>
  </si>
  <si>
    <t>Type of change</t>
  </si>
  <si>
    <t>Old profit sharing ratio (%)</t>
  </si>
  <si>
    <t>New profit Sharing Ratio (%)</t>
  </si>
  <si>
    <t>PART - 3</t>
  </si>
  <si>
    <t>Count as per accounting software</t>
  </si>
  <si>
    <t>Count as per inventory System (if any)</t>
  </si>
  <si>
    <t>Auditor's Remark</t>
  </si>
  <si>
    <t>Data Entry</t>
  </si>
  <si>
    <t>Back to Index</t>
  </si>
  <si>
    <t>Whether 95% of Receipt and Payments of the assessee are through bank Accounts</t>
  </si>
  <si>
    <t>Cash Verification</t>
  </si>
  <si>
    <t>Voucher No.</t>
  </si>
  <si>
    <t>[Refer Clause 1 to 8 of Form 3CD]</t>
  </si>
  <si>
    <t>[Refer Clause 9 (a) of Form 3CD]</t>
  </si>
  <si>
    <t>[Refer Clause 9 (b) of Form 3CD]</t>
  </si>
  <si>
    <t>[Refer Clause 11 (b) and 11 (c) of Form 3CD]</t>
  </si>
  <si>
    <t>[Refer Clause 14(a) of Form 3CD]</t>
  </si>
  <si>
    <t>[Refer Clause 13(f) of Form 3CD]</t>
  </si>
  <si>
    <t xml:space="preserve">[Refer Clause14(b) and 26(B)(b) of Form 3CD] </t>
  </si>
  <si>
    <t>[Refer Clause 21(d)(A) and 21(d)(B) of Form 3CD]</t>
  </si>
  <si>
    <t>[Refer Clause 20(b) and 21(h)(i) of Form 3CD]</t>
  </si>
  <si>
    <t>[Refer Clause 21(a) of Form 3CD]</t>
  </si>
  <si>
    <t>[Refer Clause 21(a) and clause 41 of Form 3CD]</t>
  </si>
  <si>
    <t>J</t>
  </si>
  <si>
    <t>F - I</t>
  </si>
  <si>
    <t>Part - 1</t>
  </si>
  <si>
    <t>Part - 2</t>
  </si>
  <si>
    <t>Amount inadmissible u/s 43B(h)</t>
  </si>
  <si>
    <t>https://www.abhishekdhamne.com/professional-tools/</t>
  </si>
  <si>
    <t>** "For calculation of Interest and Amount inadmissible u/s 23 and 43B(h) of MSMED Act, 2006" Download the utility for "Section 43B(h) - Reporting Tool" from the link given below;</t>
  </si>
  <si>
    <t>CFO</t>
  </si>
  <si>
    <t>Accountant</t>
  </si>
  <si>
    <t>L</t>
  </si>
  <si>
    <t xml:space="preserve">M </t>
  </si>
  <si>
    <t>Articled Assistant</t>
  </si>
  <si>
    <t>CA Abhishek Dhamne</t>
  </si>
  <si>
    <t>Tax Audit Index</t>
  </si>
  <si>
    <t>Reconciliations of Statutory Payments</t>
  </si>
  <si>
    <t>Debtors Confirmations</t>
  </si>
  <si>
    <t>Inventory Verification</t>
  </si>
  <si>
    <t>Auditee Team Name</t>
  </si>
  <si>
    <t>Fixed Assets and Depreciation</t>
  </si>
  <si>
    <t>Pune</t>
  </si>
  <si>
    <t>Goods and Service Tax Credit Receivables (Input) A/c</t>
  </si>
  <si>
    <t>d)</t>
  </si>
  <si>
    <t>CENVAT/ITC Availed</t>
  </si>
  <si>
    <t>CENVAT/ITC 
Utilised</t>
  </si>
  <si>
    <t>Annexure V</t>
  </si>
  <si>
    <t>Disclaimer: This tool has been developed by S. S. Dhamne &amp; Co., Chartered Accountants, Pune to promote uniform documentation of audits conducted. While every effort has been made to ensure the accuracy of this tool, S. S. Dhamne &amp; Co. assumes no responsibility for any missing information or inadvertent errors. For any suggestions, queries, or feedback, kindly email abhishekdhamne@ssdca.in.</t>
  </si>
  <si>
    <t>Materiality</t>
  </si>
  <si>
    <t>Performance Materiality (%)</t>
  </si>
  <si>
    <t>Performance Materiality (Rs.)</t>
  </si>
  <si>
    <t>Planning Materiality (Rs.)</t>
  </si>
  <si>
    <t>Planning Materiality (%)</t>
  </si>
  <si>
    <t>Clearly Trivial Threshold (%)</t>
  </si>
  <si>
    <t>Clearly Trivial Threshold (Rs.)</t>
  </si>
  <si>
    <t>Engagement Letter</t>
  </si>
  <si>
    <t>Stock Verification Report</t>
  </si>
  <si>
    <t>Dear Sir/Ma'am,</t>
  </si>
  <si>
    <t>Input Prepared By: _________</t>
  </si>
  <si>
    <t>Reviewed By: ___________</t>
  </si>
  <si>
    <t>Date: _______</t>
  </si>
  <si>
    <t>Expenditure in respect of entities not registered under GST</t>
  </si>
  <si>
    <t>XYZ</t>
  </si>
  <si>
    <t>ABC</t>
  </si>
  <si>
    <t>Dear Sir/ Ma'am,</t>
  </si>
  <si>
    <t>Applicability</t>
  </si>
  <si>
    <t>Mandatory</t>
  </si>
  <si>
    <t>Form 3CD Part A - Assesses Details, Indirect Taxes and 44AB.</t>
  </si>
  <si>
    <t>Method of Valuation of Stock.</t>
  </si>
  <si>
    <t>Address of the Client</t>
  </si>
  <si>
    <t>PAN of Assessee</t>
  </si>
  <si>
    <t>TAN of Assessee</t>
  </si>
  <si>
    <t>Turnover of Assessee</t>
  </si>
  <si>
    <t>Type of Assessee:</t>
  </si>
  <si>
    <t>Initial</t>
  </si>
  <si>
    <t>Partner In charge: ________________</t>
  </si>
  <si>
    <t>0111111W</t>
  </si>
  <si>
    <t>012345</t>
  </si>
  <si>
    <t>Bank Reconciliation</t>
  </si>
  <si>
    <t>Grants and Subsidies from the Government are recognised when there reasonable assurance that i) the Company will comply with the conditions attached to them, and ii) the grant or subsidy will be received. Where the Grant relates to an Asset, it is deducted from the cost of the Asset. Depreciation provided till the date is reversed and to that extent income is recognised.</t>
  </si>
  <si>
    <t>Borrowing costs includes interest cost on funds borrowed in relation to make the Plant and Machinery ready to use and such interest cost is directly attributable to the period till which the plant and machinery is ready to use shall form part of the cost of such Plant and Machinery, i.e. capitalized to such Asset.</t>
  </si>
  <si>
    <t>Note : The assessee follows exclusive method of valuation, no requirement of clause 14(b)</t>
  </si>
  <si>
    <t>Due date for furnishing *  (dd/mm/yyyy)</t>
  </si>
  <si>
    <t>Date of furnishing, if furnished *  (dd/mm/yyyy)</t>
  </si>
  <si>
    <t>Date of Payment * 
 (dd/mm/yyyy)</t>
  </si>
  <si>
    <t>[Refer Clause No. 40 of Form 3 CD]</t>
  </si>
  <si>
    <t>Stock in Trade/Turnover</t>
  </si>
  <si>
    <t>[Refer Clause No. 44 of Form 3 CD]</t>
  </si>
  <si>
    <r>
      <t xml:space="preserve"> </t>
    </r>
    <r>
      <rPr>
        <b/>
        <u/>
        <sz val="11"/>
        <rFont val="Calibri"/>
        <family val="2"/>
        <scheme val="minor"/>
      </rPr>
      <t>Client's Officer</t>
    </r>
    <r>
      <rPr>
        <b/>
        <sz val="11"/>
        <rFont val="Calibri"/>
        <family val="2"/>
        <scheme val="minor"/>
      </rPr>
      <t xml:space="preserve"> -</t>
    </r>
  </si>
  <si>
    <t xml:space="preserve">The Physical inventory of [Inventory Type] at all the locations, viz. At [Premises / Location name mentioned above] were physically verified and counted on 100% basis. </t>
  </si>
  <si>
    <t>Shortage and excess quantities of stock were derived after comparing the stock as per [Client's stock system] and stock which was present physically.</t>
  </si>
  <si>
    <t>h) During the year, the assessee has received certificates from XX payees wherein the tax department has granted lower deduction on payment to be made to such payee as per the certificate. Out of such XX parties, the company has entered into transactions with XX parties regarding which necessary disclosure in respect of the payment made to XX parties has been made along with certificate number while filing the TDS return. Whereas disclosure while making payment to XX party has not been made in the TDS returns.</t>
  </si>
  <si>
    <t>Total amount required to be paid to to a micro or small
enterprise, as referred to in section 15 of the MSMED Act,
during the previous year;</t>
  </si>
  <si>
    <t xml:space="preserve">(a) </t>
  </si>
  <si>
    <t>Paid up to time given under section 15 of the MSMED Act;</t>
  </si>
  <si>
    <t>(b)</t>
  </si>
  <si>
    <t>Not paid up to time given under section 15 of the
MSMED Act and inadmissible for the previous year</t>
  </si>
  <si>
    <t>Of amount referred to in (2) above, amount -</t>
  </si>
  <si>
    <t>Amount of interest inadmissible under section 23 of the MSMED Act, 2006; or</t>
  </si>
  <si>
    <t>Particulars of Expenditure under Section 43B</t>
  </si>
  <si>
    <t>Mode of Acceptance/ Code</t>
  </si>
  <si>
    <t>[Refer Clause  36(a) of Form 3CD]</t>
  </si>
  <si>
    <t>SI.No</t>
  </si>
  <si>
    <t>Please furnish the following details:-</t>
  </si>
  <si>
    <t>Whether the assessee has received any amount in the nature of dividend as referred to in sub-clause (e) of clause (22) of section 2 ?</t>
  </si>
  <si>
    <t>Amount received</t>
  </si>
  <si>
    <t>Date of receipt</t>
  </si>
  <si>
    <t>Whether the assessee has received any amount for buyback of shares as referred to in sub-clause (f) of clause (22) of section 2? (Yes/No)</t>
  </si>
  <si>
    <t>If yes, please furnish the following details:</t>
  </si>
  <si>
    <t>Amount received (in Rs.)</t>
  </si>
  <si>
    <t>ii)</t>
  </si>
  <si>
    <t>Cost of acquisition of shares bought back</t>
  </si>
  <si>
    <t>[Refer Clause  36(B) of Form 3CD]</t>
  </si>
  <si>
    <t>Veer Kashyap</t>
  </si>
  <si>
    <t>1151, Shreeban, Opp Police Ground, Shivaji Nagar, Pune - 411016, Maharashtra, Pune.</t>
  </si>
  <si>
    <t>Mayfair Towers, Shivaji Nagar, Wakdewadi, Pune - 411016, Maharashtra, India.</t>
  </si>
  <si>
    <t>2025-26</t>
  </si>
  <si>
    <t>8a</t>
  </si>
  <si>
    <t>Tax Regime</t>
  </si>
  <si>
    <t>Section 115BA</t>
  </si>
  <si>
    <t>Section 115BAA</t>
  </si>
  <si>
    <t>Section 115BAB</t>
  </si>
  <si>
    <t>Section 115BAC</t>
  </si>
  <si>
    <t>Section 115BAD</t>
  </si>
  <si>
    <t>Section 115BAE</t>
  </si>
  <si>
    <t>NA</t>
  </si>
  <si>
    <t>29A</t>
  </si>
  <si>
    <t>29B</t>
  </si>
  <si>
    <t>Money / Property received without consideration or in adequate consideration u/s 56 (2)(viia).</t>
  </si>
  <si>
    <t>Advance received but forfeited during capital asset transfer negotiations taxable u/s 56(2)(ix)</t>
  </si>
  <si>
    <t>36A</t>
  </si>
  <si>
    <t>36B</t>
  </si>
  <si>
    <t>Buyback referred u/s 2(22)f.</t>
  </si>
  <si>
    <t>Audit Period : 01/04/2025 to 31/03/2026</t>
  </si>
  <si>
    <t>Insurance copy of stock insured as on 31st March 2026 was also taken on record so as to ensure that all the stock is duly covered with insurance.</t>
  </si>
  <si>
    <t xml:space="preserve">Latest copy of stock statement submitted to the bank (February 2026 or Immediate preceding one) was / was not provided at the time of physical verification of stock. </t>
  </si>
  <si>
    <t>Photo copies of the Security register for inward and outward movement of stock as on 31st March 2026 and supportive gate passes &amp; sale invoices for stock delivered as on 31st March 2026 were also taken on record.</t>
  </si>
  <si>
    <t>Subject: Submission of Inventory Verification Report as on 31st March 2026.</t>
  </si>
  <si>
    <t>We are pleased to submit you the Stock Verification Report conducted at following premises / locations of [Client's Name] as on 31st March, 2026:</t>
  </si>
  <si>
    <t>Physical Verification at [Premises / Location name] was carried out on 31.03.2026 during the ______________ session and it was relating to closing stock of 31st March 2026.</t>
  </si>
  <si>
    <r>
      <t xml:space="preserve">We are required to get our audit done u/s 44AB of the Income Tax Act, 1961. We have prepared the information to be disclosed in Form 3CD (including Annexure No. </t>
    </r>
    <r>
      <rPr>
        <sz val="11"/>
        <color rgb="FFFF0000"/>
        <rFont val="Calibri"/>
        <family val="2"/>
        <scheme val="minor"/>
      </rPr>
      <t>x to xx</t>
    </r>
    <r>
      <rPr>
        <sz val="11"/>
        <color theme="1"/>
        <rFont val="Calibri"/>
        <family val="2"/>
        <scheme val="minor"/>
      </rPr>
      <t xml:space="preserve"> there of) and submitted for the purpose of audit. With reference to the Financial statements of the entity for the year ended March 31, 2026 as submitted to you for the purpose of audit under section 44AB of the Income Tax Act, 1961, this representation letter is provided in connection with your Tax Audit of A.Y 2026-2027.</t>
    </r>
  </si>
  <si>
    <r>
      <t xml:space="preserve">4. Registration number or identification numbers, allotted to pay indirect taxes up to March 31, 2026 have been disclosed in clause 4/Annexure 1 of Form 3CD. </t>
    </r>
    <r>
      <rPr>
        <b/>
        <sz val="11"/>
        <color rgb="FFFF0000"/>
        <rFont val="Calibri"/>
        <family val="2"/>
        <scheme val="minor"/>
      </rPr>
      <t>"OR"</t>
    </r>
    <r>
      <rPr>
        <sz val="11"/>
        <color theme="1"/>
        <rFont val="Calibri"/>
        <family val="2"/>
        <scheme val="minor"/>
      </rPr>
      <t xml:space="preserve"> Registration number or identification numbers, allotted to pay indirect taxes up to March 31, 2026 are as follows:</t>
    </r>
  </si>
  <si>
    <t>60. No Cost Audit is carried out during the Financial Year 2025-2026.</t>
  </si>
  <si>
    <r>
      <t xml:space="preserve">61. During the year Excise audit has been carried out for the period XX to XX. As per report dated XX there are no disqualification or disagreement identified by the auditor.    </t>
    </r>
    <r>
      <rPr>
        <b/>
        <sz val="11"/>
        <color rgb="FFFF0000"/>
        <rFont val="Calibri"/>
        <family val="2"/>
        <scheme val="minor"/>
      </rPr>
      <t>"OR"</t>
    </r>
    <r>
      <rPr>
        <sz val="11"/>
        <color theme="1"/>
        <rFont val="Calibri"/>
        <family val="2"/>
        <scheme val="minor"/>
      </rPr>
      <t xml:space="preserve"> No Audit under Excise, Service Tax and VAT has been carried out during the year Financial Year 2025-2026.</t>
    </r>
  </si>
  <si>
    <t>This is to certify that during the Financial year 2025-2026 loans taken/ accepted or repaid through an account payee cheques on a bank or account payee bank draft were in accordance with the provisions of Section 269SS and 269T of the Income Tax Act, 1961. No loan has been taken/ accepted or repaid in cash or other than account payee cheques on a bank or other than account payee bank draft in contravention of Section 269SS and 269T of the Income Tax Act, 1961 except as otherwise stated under clause 31.</t>
  </si>
  <si>
    <t>This is to certify that physical verification of stock of raw material for the financial year 2025-26 has been carried out during the year under consideration.</t>
  </si>
  <si>
    <t xml:space="preserve">This is to certify that physical verification of stock of finished goods for the financial year 2025-2026 was carried out during the year. </t>
  </si>
  <si>
    <t>This is to certify that physical verification of stock of traded goods for the financial year 2025-2026 was carried out during the year.</t>
  </si>
  <si>
    <t>I/ We, hereby confirm that the Cash Balance as on 31st March, 2026 in our books of accounts is Rs.___________/- (Amount in Words- Rs.___________).</t>
  </si>
  <si>
    <t>I/ We, hereby certify that the above particulars and balance of cash as per physical verification held as on 31st March, 2026 are true and correct and the same balance is getting reflected in the books of accounts of the Company as on 31st March, 2026</t>
  </si>
  <si>
    <t>By CA Abhishek S. Dhamne</t>
  </si>
  <si>
    <t>Regional Council Member, WIRC of ICAI</t>
  </si>
  <si>
    <t>PQR Trading Company</t>
  </si>
  <si>
    <t>Communication Letters</t>
  </si>
  <si>
    <t>[Refer Clause 22 and 26 (A)of Form 3 CD]</t>
  </si>
  <si>
    <t>[ Refer Clause  21 (e) of Form 3 CD]</t>
  </si>
  <si>
    <t>Detailed Summary of Tax Deducted at Source (TDS) and Tax Collected at Source (TCS)</t>
  </si>
  <si>
    <t>Details of Quarterly TDS/TCS Statements Filed</t>
  </si>
  <si>
    <t>Details of Interest Payable and Paid for TDS/TCS Defaults</t>
  </si>
  <si>
    <t>Quantitative Details of Principal Items of Goods Traded, Manufactured or Dealt In</t>
  </si>
  <si>
    <t>Break-up of Total Expenditure Based on GST Registration Status of Suppliers</t>
  </si>
  <si>
    <t>As at 2026,
March 31</t>
  </si>
  <si>
    <t>Tax Audit</t>
  </si>
  <si>
    <t xml:space="preserve">Unmodified </t>
  </si>
  <si>
    <t xml:space="preserve">Listed Entity </t>
  </si>
  <si>
    <t>Partnership</t>
  </si>
  <si>
    <t>Qualified</t>
  </si>
  <si>
    <t>Non- Listed Entity</t>
  </si>
  <si>
    <t>LLP</t>
  </si>
  <si>
    <t>Adverse</t>
  </si>
  <si>
    <t>Private Limited</t>
  </si>
  <si>
    <t>First Year of Audit</t>
  </si>
  <si>
    <t>Disclaimer of opinion</t>
  </si>
  <si>
    <t>Public Limited</t>
  </si>
  <si>
    <t>Sec 8 Company</t>
  </si>
  <si>
    <t xml:space="preserve">Banking Company </t>
  </si>
  <si>
    <t xml:space="preserve">Insurance Company </t>
  </si>
  <si>
    <t xml:space="preserve">Power/Electricity Company </t>
  </si>
  <si>
    <t>Charitable Trust</t>
  </si>
  <si>
    <t xml:space="preserve">Turnover of business &gt; 10 Crore; if Cash receipts / Cash payment ≤ 5% of total receipts/Payments </t>
  </si>
  <si>
    <t xml:space="preserve">Turnover of business &gt; 1 Crore; if Cash receipts / Cash payment ≥ 5% of total receipts/Payments </t>
  </si>
  <si>
    <t>Profession</t>
  </si>
  <si>
    <t>Profit of Assessee</t>
  </si>
  <si>
    <t>Whether Presumptive Taxation Opted?</t>
  </si>
  <si>
    <t>Presumptive Taxation Applicability Checklist</t>
  </si>
  <si>
    <t>Can opt for Presumptive Taxation?</t>
  </si>
  <si>
    <t>Whether Eligible Business?</t>
  </si>
  <si>
    <t>Business is engaged in plying, hiring or leasing goods carriages covered under Section 44AE.</t>
  </si>
  <si>
    <t xml:space="preserve"> Business is earning income by way of commission.</t>
  </si>
  <si>
    <t xml:space="preserve"> Business is earning income by way of brokerage.</t>
  </si>
  <si>
    <t xml:space="preserve"> Business is carrying on agency business.</t>
  </si>
  <si>
    <t xml:space="preserve">Turnover of business &lt; 2 Crore; if Cash receipts / Cash payment ≥ 5% of total receipts/Payments </t>
  </si>
  <si>
    <t xml:space="preserve">Turnover of business &lt; 3 Crore; if Cash receipts / Cash payment ≤ 5% of total receipts/Payments </t>
  </si>
  <si>
    <t>Computation of Presumptive Profit :</t>
  </si>
  <si>
    <t xml:space="preserve">8% of Turnover of business; if Cash receipts / Cash payment ≥ 5% of total receipts/Payments </t>
  </si>
  <si>
    <t xml:space="preserve">6% of Turnover of business; if Cash receipts / Cash payment ≤ 5% of total receipts/Payments </t>
  </si>
  <si>
    <t>Condition of Presumptive Profit :</t>
  </si>
  <si>
    <t xml:space="preserve">Receipts form services rendered &lt; 50 Lakhs; if Cash receipts / Cash payment ≥ 5% of total receipts/Payments </t>
  </si>
  <si>
    <t xml:space="preserve">Receipts form services rendered &lt; 75 Lakhs; if Cash receipts / Cash payment ≤ 5% of total receipts/Payments </t>
  </si>
  <si>
    <t>Version 1.3</t>
  </si>
  <si>
    <t>Presumptive Taxation Applicability</t>
  </si>
  <si>
    <t>Payments made to persons specified under section 40A(2)(b).</t>
  </si>
  <si>
    <t>Whether Profit is More that 50% ?</t>
  </si>
  <si>
    <t>abhishekdhamne@ssdca.in</t>
  </si>
  <si>
    <t>ABCDE1234F</t>
  </si>
  <si>
    <t>Threshold limit for opting Presumptive Taxation u/s 44ADA of Income Tax Act is as follows :</t>
  </si>
  <si>
    <t>Threshold limit for Presumptive Taxation u/s 44AD of Income Tax Act is as follows :</t>
  </si>
  <si>
    <t xml:space="preserve">Communication </t>
  </si>
  <si>
    <t>Gross Total Income =&gt; Basic Exemption Limit</t>
  </si>
  <si>
    <t>2a</t>
  </si>
  <si>
    <t>2b</t>
  </si>
  <si>
    <t>Business</t>
  </si>
  <si>
    <t>Fill Yellow Cells</t>
  </si>
  <si>
    <t>(Amount in Rs.)</t>
  </si>
  <si>
    <t xml:space="preserve">Change in the partners or members or in their profit sharing ratio </t>
  </si>
  <si>
    <t>Nature of Business or Profession</t>
  </si>
  <si>
    <t>Tax Audit Working Paper Dashboard</t>
  </si>
  <si>
    <t>Date of Modification V1.3:  July 18, 2026</t>
  </si>
  <si>
    <t>Date of Modification V1.2:  August 12, 2025</t>
  </si>
  <si>
    <t>Date of Publishment V1.1:  August 26, 2024</t>
  </si>
  <si>
    <t>This Tax Audit Working Paper Dashboard has been meticulously prepared to ensure uniform and consistent documentation across all relevant financial records. Designed to streamline the tax audit process, it facilitates accurate and comprehensive reporting by adhering to standardized formats. The template serves as a valuable tool for maintaining clarity and compliance, enabling small and medium CA firms to efficiently review and verify financial data. This structured approach not only enhances uniform documentation  but also supports the broader objective of achieving accountability of each team member.</t>
  </si>
  <si>
    <t>Tax Audit Applicable under section</t>
  </si>
  <si>
    <t xml:space="preserve">Previous Year </t>
  </si>
  <si>
    <t>Firm / LLP/ AOP/ BOI - Details.</t>
  </si>
  <si>
    <t>Profit Sharing Ratio %</t>
  </si>
  <si>
    <t>Sector</t>
  </si>
  <si>
    <t>Sub - Sector</t>
  </si>
  <si>
    <t>Code</t>
  </si>
  <si>
    <t>[Refer Clause 10 (a) of Form 3CD]</t>
  </si>
  <si>
    <t>Change (i.e. addition or discontinuation) of Business or Profession</t>
  </si>
  <si>
    <t>[Refer Clause 10 (b) of Form 3CD]</t>
  </si>
  <si>
    <t>ABCPE1111F</t>
  </si>
  <si>
    <t>The __________Software/ERP used by the assessee if any.</t>
  </si>
  <si>
    <t>[Refer Clause 13(a), 13(b) &amp;13(c) of Form 3CD]</t>
  </si>
  <si>
    <t xml:space="preserve">Method of Accounting Employed </t>
  </si>
  <si>
    <t>Mercantile System</t>
  </si>
  <si>
    <t>Cash System</t>
  </si>
  <si>
    <t>Yes/No</t>
  </si>
  <si>
    <t>: At Cost plus Inwards expenses</t>
  </si>
  <si>
    <t>: At Cost or Market Price whichever is lower</t>
  </si>
  <si>
    <t>: At Cost</t>
  </si>
  <si>
    <t>[Refer Clause 12 of Form 3CD]</t>
  </si>
  <si>
    <t>Whether the profit and loss account includes any profits and gains assessable on presumptive basis?</t>
  </si>
  <si>
    <t>Inventories are valued as follows:</t>
  </si>
  <si>
    <t>Audit is conducted under which Clause of 44AB?</t>
  </si>
  <si>
    <t>A.Y: 2026-27</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</si>
</sst>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41" formatCode="_ * #,##0_ ;_ * \-#,##0_ ;_ * &quot;-&quot;_ ;_ @_ "/>
    <numFmt numFmtId="43" formatCode="_ * #,##0.00_ ;_ * \-#,##0.00_ ;_ * &quot;-&quot;??_ ;_ @_ "/>
    <numFmt numFmtId="164" formatCode="_-* #,##0.00_-;\-* #,##0.00_-;_-* &quot;-&quot;??_-;_-@_-"/>
    <numFmt numFmtId="165" formatCode="&quot;$&quot;#,##0.00_);\(&quot;$&quot;#,##0.00\)"/>
    <numFmt numFmtId="166" formatCode="_(* #,##0_);_(* \(#,##0\);_(* &quot;-&quot;_);_(@_)"/>
    <numFmt numFmtId="167" formatCode="_(&quot;$&quot;* #,##0.00_);_(&quot;$&quot;* \(#,##0.00\);_(&quot;$&quot;* &quot;-&quot;??_);_(@_)"/>
    <numFmt numFmtId="168" formatCode="_(* #,##0.00_);_(* \(#,##0.00\);_(* &quot;-&quot;??_);_(@_)"/>
    <numFmt numFmtId="169" formatCode="_(* #,##0_);_(* \(#,##0\);_(* &quot;-&quot;??_);_(@_)"/>
    <numFmt numFmtId="170" formatCode="_ * #,##0_ ;_ * \-#,##0_ ;_ * &quot;-&quot;??_ ;_ @_ "/>
    <numFmt numFmtId="171" formatCode="&quot;£&quot;#,##0;\-&quot;£&quot;#,##0"/>
    <numFmt numFmtId="172" formatCode="&quot;$&quot;#,##0_);\(&quot;$&quot;#,##0\)"/>
    <numFmt numFmtId="173" formatCode="_(* #,##0.0_);_(* \(#,##0.0\);_(* &quot;-&quot;??_);_(@_)"/>
    <numFmt numFmtId="174" formatCode="[$-409]d/mmm/yy;@"/>
    <numFmt numFmtId="175" formatCode="0.00_)"/>
    <numFmt numFmtId="176" formatCode="[$-3409]dd\-mmm\-yy;@"/>
    <numFmt numFmtId="177" formatCode="[$-409]d\-mmm\-yyyy;@"/>
  </numFmts>
  <fonts count="91" x14ac:knownFonts="1">
    <font>
      <sz val="11"/>
      <color theme="1"/>
      <name val="Calibri"/>
      <family val="2"/>
      <scheme val="minor"/>
    </font>
    <font>
      <sz val="11"/>
      <color indexed="8"/>
      <name val="Calibri"/>
      <family val="2"/>
    </font>
    <font>
      <sz val="10"/>
      <name val="Arial"/>
      <family val="2"/>
    </font>
    <font>
      <b/>
      <sz val="11"/>
      <name val="Calibri"/>
      <family val="2"/>
    </font>
    <font>
      <sz val="11"/>
      <name val="Calibri"/>
      <family val="2"/>
    </font>
    <font>
      <sz val="11"/>
      <color indexed="8"/>
      <name val="Calibri"/>
      <family val="2"/>
    </font>
    <font>
      <b/>
      <u/>
      <sz val="11"/>
      <name val="Calibri"/>
      <family val="2"/>
    </font>
    <font>
      <sz val="10"/>
      <name val="Calibri"/>
      <family val="2"/>
    </font>
    <font>
      <b/>
      <sz val="10"/>
      <name val="Calibri"/>
      <family val="2"/>
    </font>
    <font>
      <b/>
      <u/>
      <sz val="10"/>
      <name val="Calibri"/>
      <family val="2"/>
    </font>
    <font>
      <b/>
      <sz val="11"/>
      <color indexed="8"/>
      <name val="Calibri"/>
      <family val="2"/>
    </font>
    <font>
      <sz val="11"/>
      <color indexed="9"/>
      <name val="Calibri"/>
      <family val="2"/>
    </font>
    <font>
      <sz val="11"/>
      <color indexed="36"/>
      <name val="Calibri"/>
      <family val="2"/>
    </font>
    <font>
      <b/>
      <sz val="11"/>
      <color indexed="50"/>
      <name val="Calibri"/>
      <family val="2"/>
    </font>
    <font>
      <b/>
      <sz val="11"/>
      <color indexed="9"/>
      <name val="Calibri"/>
      <family val="2"/>
    </font>
    <font>
      <i/>
      <sz val="11"/>
      <color indexed="23"/>
      <name val="Calibri"/>
      <family val="2"/>
    </font>
    <font>
      <sz val="11"/>
      <color indexed="17"/>
      <name val="Calibri"/>
      <family val="2"/>
    </font>
    <font>
      <b/>
      <sz val="15"/>
      <color indexed="18"/>
      <name val="Calibri"/>
      <family val="2"/>
    </font>
    <font>
      <b/>
      <sz val="13"/>
      <color indexed="18"/>
      <name val="Calibri"/>
      <family val="2"/>
    </font>
    <font>
      <b/>
      <sz val="11"/>
      <color indexed="18"/>
      <name val="Calibri"/>
      <family val="2"/>
    </font>
    <font>
      <sz val="11"/>
      <color indexed="53"/>
      <name val="Calibri"/>
      <family val="2"/>
    </font>
    <font>
      <sz val="11"/>
      <color indexed="50"/>
      <name val="Calibri"/>
      <family val="2"/>
    </font>
    <font>
      <sz val="11"/>
      <color indexed="59"/>
      <name val="Calibri"/>
      <family val="2"/>
    </font>
    <font>
      <b/>
      <sz val="11"/>
      <color indexed="63"/>
      <name val="Calibri"/>
      <family val="2"/>
    </font>
    <font>
      <b/>
      <sz val="18"/>
      <color indexed="18"/>
      <name val="Cambria"/>
      <family val="2"/>
    </font>
    <font>
      <sz val="11"/>
      <color indexed="10"/>
      <name val="Calibri"/>
      <family val="2"/>
    </font>
    <font>
      <sz val="10"/>
      <color indexed="8"/>
      <name val="MS Sans Serif"/>
      <family val="2"/>
    </font>
    <font>
      <sz val="11"/>
      <color theme="1"/>
      <name val="Calibri"/>
      <family val="2"/>
      <scheme val="minor"/>
    </font>
    <font>
      <b/>
      <sz val="11"/>
      <color theme="1"/>
      <name val="Calibri"/>
      <family val="2"/>
      <scheme val="minor"/>
    </font>
    <font>
      <sz val="10"/>
      <color indexed="8"/>
      <name val="Calibri"/>
      <family val="2"/>
      <scheme val="minor"/>
    </font>
    <font>
      <b/>
      <sz val="10"/>
      <color indexed="8"/>
      <name val="Calibri"/>
      <family val="2"/>
      <scheme val="minor"/>
    </font>
    <font>
      <sz val="11"/>
      <name val="Calibri"/>
      <family val="2"/>
      <scheme val="minor"/>
    </font>
    <font>
      <b/>
      <sz val="10"/>
      <color theme="1"/>
      <name val="Calibri"/>
      <family val="2"/>
      <scheme val="minor"/>
    </font>
    <font>
      <b/>
      <sz val="10"/>
      <color rgb="FFFF0000"/>
      <name val="Calibri"/>
      <family val="2"/>
      <scheme val="minor"/>
    </font>
    <font>
      <b/>
      <sz val="9"/>
      <color indexed="12"/>
      <name val="Verdana"/>
      <family val="2"/>
    </font>
    <font>
      <sz val="11"/>
      <color theme="1"/>
      <name val="Calibri"/>
      <family val="2"/>
    </font>
    <font>
      <sz val="10"/>
      <color indexed="8"/>
      <name val="MS Sans Serif"/>
      <family val="2"/>
    </font>
    <font>
      <b/>
      <sz val="11"/>
      <color theme="1"/>
      <name val="Calibri"/>
      <family val="2"/>
    </font>
    <font>
      <b/>
      <sz val="12"/>
      <color theme="1"/>
      <name val="Calibri"/>
      <family val="2"/>
      <scheme val="minor"/>
    </font>
    <font>
      <sz val="12"/>
      <color theme="1"/>
      <name val="Calibri"/>
      <family val="2"/>
      <scheme val="minor"/>
    </font>
    <font>
      <sz val="11"/>
      <color theme="0"/>
      <name val="Calibri"/>
      <family val="2"/>
      <scheme val="minor"/>
    </font>
    <font>
      <b/>
      <sz val="11"/>
      <color rgb="FFFF0000"/>
      <name val="Calibri"/>
      <family val="2"/>
      <scheme val="minor"/>
    </font>
    <font>
      <b/>
      <sz val="14"/>
      <color theme="1"/>
      <name val="Calibri"/>
      <family val="2"/>
      <scheme val="minor"/>
    </font>
    <font>
      <b/>
      <sz val="11"/>
      <name val="Calibri"/>
      <family val="2"/>
      <scheme val="minor"/>
    </font>
    <font>
      <b/>
      <u/>
      <sz val="11"/>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indexed="8"/>
      <name val="Calibri"/>
      <family val="2"/>
      <scheme val="minor"/>
    </font>
    <font>
      <b/>
      <sz val="18"/>
      <color theme="3"/>
      <name val="Cambria"/>
      <family val="2"/>
      <scheme val="major"/>
    </font>
    <font>
      <sz val="11"/>
      <color rgb="FF9C6500"/>
      <name val="Calibri"/>
      <family val="2"/>
      <scheme val="minor"/>
    </font>
    <font>
      <sz val="8"/>
      <name val="Arial"/>
      <family val="2"/>
    </font>
    <font>
      <u/>
      <sz val="10"/>
      <color theme="10"/>
      <name val="Arial"/>
      <family val="2"/>
    </font>
    <font>
      <b/>
      <i/>
      <sz val="16"/>
      <name val="Helv"/>
    </font>
    <font>
      <sz val="10"/>
      <color theme="1"/>
      <name val="Arial"/>
      <family val="2"/>
    </font>
    <font>
      <sz val="11"/>
      <name val="Arial"/>
      <family val="2"/>
    </font>
    <font>
      <u/>
      <sz val="11"/>
      <name val="Calibri"/>
      <family val="2"/>
      <scheme val="minor"/>
    </font>
    <font>
      <b/>
      <u/>
      <sz val="11"/>
      <name val="Calibri"/>
      <family val="2"/>
      <scheme val="minor"/>
    </font>
    <font>
      <sz val="10"/>
      <color rgb="FF000000"/>
      <name val="Times New Roman"/>
      <family val="1"/>
    </font>
    <font>
      <sz val="12"/>
      <color theme="1"/>
      <name val="Times New Roman"/>
      <family val="1"/>
    </font>
    <font>
      <b/>
      <sz val="12"/>
      <color theme="1"/>
      <name val="Times New Roman"/>
      <family val="1"/>
    </font>
    <font>
      <b/>
      <sz val="11"/>
      <color theme="1"/>
      <name val="Times New Roman"/>
      <family val="1"/>
    </font>
    <font>
      <sz val="11"/>
      <color theme="1"/>
      <name val="Times New Roman"/>
      <family val="1"/>
    </font>
    <font>
      <b/>
      <u val="double"/>
      <sz val="11"/>
      <color theme="1"/>
      <name val="Calibri"/>
      <family val="2"/>
      <scheme val="minor"/>
    </font>
    <font>
      <b/>
      <sz val="11"/>
      <color rgb="FF000000"/>
      <name val="Calibri"/>
      <family val="2"/>
      <scheme val="minor"/>
    </font>
    <font>
      <u/>
      <sz val="11"/>
      <color theme="10"/>
      <name val="Calibri"/>
      <family val="2"/>
      <scheme val="minor"/>
    </font>
    <font>
      <sz val="11"/>
      <color rgb="FF000000"/>
      <name val="Arial"/>
      <family val="2"/>
    </font>
    <font>
      <u/>
      <sz val="11"/>
      <name val="Calibri"/>
      <family val="2"/>
    </font>
    <font>
      <b/>
      <u val="singleAccounting"/>
      <sz val="11"/>
      <name val="Calibri"/>
      <family val="2"/>
    </font>
    <font>
      <b/>
      <sz val="14"/>
      <name val="Calibri"/>
      <family val="2"/>
      <scheme val="minor"/>
    </font>
    <font>
      <sz val="12"/>
      <name val="Calibri"/>
      <family val="2"/>
      <scheme val="minor"/>
    </font>
    <font>
      <sz val="16"/>
      <name val="Calibri"/>
      <family val="2"/>
      <scheme val="minor"/>
    </font>
    <font>
      <b/>
      <sz val="12"/>
      <name val="Calibri"/>
      <family val="2"/>
      <scheme val="minor"/>
    </font>
    <font>
      <i/>
      <sz val="16"/>
      <name val="Calibri"/>
      <family val="2"/>
      <scheme val="minor"/>
    </font>
    <font>
      <b/>
      <u/>
      <sz val="12"/>
      <name val="Calibri"/>
      <family val="2"/>
      <scheme val="minor"/>
    </font>
    <font>
      <b/>
      <u/>
      <sz val="12"/>
      <color rgb="FFFFFF00"/>
      <name val="Calibri"/>
      <family val="2"/>
      <scheme val="minor"/>
    </font>
    <font>
      <u/>
      <sz val="12"/>
      <color theme="10"/>
      <name val="Calibri"/>
      <family val="2"/>
      <scheme val="minor"/>
    </font>
    <font>
      <sz val="11"/>
      <color indexed="8"/>
      <name val="Calibri"/>
      <family val="2"/>
      <scheme val="minor"/>
    </font>
    <font>
      <sz val="11"/>
      <color rgb="FF000000"/>
      <name val="Calibri"/>
      <family val="2"/>
    </font>
    <font>
      <u/>
      <sz val="11"/>
      <color theme="1"/>
      <name val="Calibri"/>
      <family val="2"/>
      <scheme val="minor"/>
    </font>
    <font>
      <b/>
      <sz val="14"/>
      <color theme="3" tint="0.39997558519241921"/>
      <name val="Calibri"/>
      <family val="2"/>
      <scheme val="minor"/>
    </font>
    <font>
      <strike/>
      <sz val="11"/>
      <color theme="1"/>
      <name val="Calibri"/>
      <family val="2"/>
      <scheme val="minor"/>
    </font>
  </fonts>
  <fills count="58">
    <fill>
      <patternFill patternType="none"/>
    </fill>
    <fill>
      <patternFill patternType="gray125"/>
    </fill>
    <fill>
      <patternFill patternType="solid">
        <fgColor indexed="47"/>
      </patternFill>
    </fill>
    <fill>
      <patternFill patternType="solid">
        <fgColor indexed="45"/>
      </patternFill>
    </fill>
    <fill>
      <patternFill patternType="solid">
        <fgColor indexed="46"/>
      </patternFill>
    </fill>
    <fill>
      <patternFill patternType="solid">
        <fgColor indexed="42"/>
      </patternFill>
    </fill>
    <fill>
      <patternFill patternType="solid">
        <fgColor indexed="41"/>
      </patternFill>
    </fill>
    <fill>
      <patternFill patternType="solid">
        <fgColor indexed="26"/>
      </patternFill>
    </fill>
    <fill>
      <patternFill patternType="solid">
        <fgColor indexed="51"/>
      </patternFill>
    </fill>
    <fill>
      <patternFill patternType="solid">
        <fgColor indexed="29"/>
      </patternFill>
    </fill>
    <fill>
      <patternFill patternType="solid">
        <fgColor indexed="61"/>
      </patternFill>
    </fill>
    <fill>
      <patternFill patternType="solid">
        <fgColor indexed="52"/>
      </patternFill>
    </fill>
    <fill>
      <patternFill patternType="solid">
        <fgColor indexed="20"/>
      </patternFill>
    </fill>
    <fill>
      <patternFill patternType="solid">
        <fgColor indexed="40"/>
      </patternFill>
    </fill>
    <fill>
      <patternFill patternType="solid">
        <fgColor indexed="10"/>
      </patternFill>
    </fill>
    <fill>
      <patternFill patternType="solid">
        <fgColor indexed="14"/>
      </patternFill>
    </fill>
    <fill>
      <patternFill patternType="solid">
        <fgColor indexed="23"/>
      </patternFill>
    </fill>
    <fill>
      <patternFill patternType="solid">
        <fgColor indexed="15"/>
      </patternFill>
    </fill>
    <fill>
      <patternFill patternType="solid">
        <fgColor indexed="22"/>
      </patternFill>
    </fill>
    <fill>
      <patternFill patternType="solid">
        <fgColor indexed="55"/>
      </patternFill>
    </fill>
    <fill>
      <patternFill patternType="solid">
        <fgColor indexed="9"/>
        <bgColor indexed="64"/>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0"/>
      </bottom>
      <diagonal/>
    </border>
    <border>
      <left/>
      <right/>
      <top/>
      <bottom style="thick">
        <color indexed="51"/>
      </bottom>
      <diagonal/>
    </border>
    <border>
      <left/>
      <right/>
      <top/>
      <bottom style="medium">
        <color indexed="52"/>
      </bottom>
      <diagonal/>
    </border>
    <border>
      <left/>
      <right/>
      <top/>
      <bottom style="double">
        <color indexed="50"/>
      </bottom>
      <diagonal/>
    </border>
    <border>
      <left style="thin">
        <color indexed="55"/>
      </left>
      <right style="thin">
        <color indexed="55"/>
      </right>
      <top style="thin">
        <color indexed="55"/>
      </top>
      <bottom style="thin">
        <color indexed="55"/>
      </bottom>
      <diagonal/>
    </border>
    <border>
      <left style="thin">
        <color indexed="63"/>
      </left>
      <right style="thin">
        <color indexed="63"/>
      </right>
      <top style="thin">
        <color indexed="63"/>
      </top>
      <bottom style="thin">
        <color indexed="63"/>
      </bottom>
      <diagonal/>
    </border>
    <border>
      <left/>
      <right/>
      <top style="thin">
        <color indexed="40"/>
      </top>
      <bottom style="double">
        <color indexed="40"/>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55"/>
      </left>
      <right style="thin">
        <color indexed="55"/>
      </right>
      <top style="thin">
        <color indexed="55"/>
      </top>
      <bottom style="thin">
        <color indexed="55"/>
      </bottom>
      <diagonal/>
    </border>
    <border>
      <left style="thin">
        <color indexed="63"/>
      </left>
      <right style="thin">
        <color indexed="63"/>
      </right>
      <top style="thin">
        <color indexed="63"/>
      </top>
      <bottom style="thin">
        <color indexed="63"/>
      </bottom>
      <diagonal/>
    </border>
    <border>
      <left/>
      <right/>
      <top style="thin">
        <color indexed="40"/>
      </top>
      <bottom style="double">
        <color indexed="40"/>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indexed="64"/>
      </top>
      <bottom/>
      <diagonal/>
    </border>
    <border>
      <left style="thin">
        <color auto="1"/>
      </left>
      <right/>
      <top style="thin">
        <color auto="1"/>
      </top>
      <bottom/>
      <diagonal/>
    </border>
    <border>
      <left/>
      <right style="thin">
        <color auto="1"/>
      </right>
      <top style="thin">
        <color auto="1"/>
      </top>
      <bottom/>
      <diagonal/>
    </border>
    <border>
      <left style="thin">
        <color indexed="64"/>
      </left>
      <right style="thin">
        <color indexed="64"/>
      </right>
      <top style="thin">
        <color indexed="64"/>
      </top>
      <bottom style="double">
        <color indexed="64"/>
      </bottom>
      <diagonal/>
    </border>
  </borders>
  <cellStyleXfs count="4464">
    <xf numFmtId="0" fontId="0" fillId="0" borderId="0"/>
    <xf numFmtId="0" fontId="5" fillId="2" borderId="0" applyNumberFormat="0" applyBorder="0" applyAlignment="0" applyProtection="0"/>
    <xf numFmtId="0" fontId="1" fillId="2" borderId="0" applyNumberFormat="0" applyBorder="0" applyAlignment="0" applyProtection="0"/>
    <xf numFmtId="0" fontId="5" fillId="4" borderId="0" applyNumberFormat="0" applyBorder="0" applyAlignment="0" applyProtection="0"/>
    <xf numFmtId="0" fontId="1" fillId="4" borderId="0" applyNumberFormat="0" applyBorder="0" applyAlignment="0" applyProtection="0"/>
    <xf numFmtId="0" fontId="5" fillId="4" borderId="0" applyNumberFormat="0" applyBorder="0" applyAlignment="0" applyProtection="0"/>
    <xf numFmtId="0" fontId="1" fillId="4" borderId="0" applyNumberFormat="0" applyBorder="0" applyAlignment="0" applyProtection="0"/>
    <xf numFmtId="0" fontId="5" fillId="2" borderId="0" applyNumberFormat="0" applyBorder="0" applyAlignment="0" applyProtection="0"/>
    <xf numFmtId="0" fontId="1" fillId="2" borderId="0" applyNumberFormat="0" applyBorder="0" applyAlignment="0" applyProtection="0"/>
    <xf numFmtId="0" fontId="5" fillId="6" borderId="0" applyNumberFormat="0" applyBorder="0" applyAlignment="0" applyProtection="0"/>
    <xf numFmtId="0" fontId="1" fillId="6" borderId="0" applyNumberFormat="0" applyBorder="0" applyAlignment="0" applyProtection="0"/>
    <xf numFmtId="0" fontId="5" fillId="7" borderId="0" applyNumberFormat="0" applyBorder="0" applyAlignment="0" applyProtection="0"/>
    <xf numFmtId="0" fontId="1" fillId="7" borderId="0" applyNumberFormat="0" applyBorder="0" applyAlignment="0" applyProtection="0"/>
    <xf numFmtId="0" fontId="5" fillId="8" borderId="0" applyNumberFormat="0" applyBorder="0" applyAlignment="0" applyProtection="0"/>
    <xf numFmtId="0" fontId="1" fillId="8" borderId="0" applyNumberFormat="0" applyBorder="0" applyAlignment="0" applyProtection="0"/>
    <xf numFmtId="0" fontId="5" fillId="10" borderId="0" applyNumberFormat="0" applyBorder="0" applyAlignment="0" applyProtection="0"/>
    <xf numFmtId="0" fontId="1" fillId="10" borderId="0" applyNumberFormat="0" applyBorder="0" applyAlignment="0" applyProtection="0"/>
    <xf numFmtId="0" fontId="5" fillId="10" borderId="0" applyNumberFormat="0" applyBorder="0" applyAlignment="0" applyProtection="0"/>
    <xf numFmtId="0" fontId="1" fillId="10" borderId="0" applyNumberFormat="0" applyBorder="0" applyAlignment="0" applyProtection="0"/>
    <xf numFmtId="0" fontId="5" fillId="8" borderId="0" applyNumberFormat="0" applyBorder="0" applyAlignment="0" applyProtection="0"/>
    <xf numFmtId="0" fontId="1" fillId="8" borderId="0" applyNumberFormat="0" applyBorder="0" applyAlignment="0" applyProtection="0"/>
    <xf numFmtId="0" fontId="5" fillId="6" borderId="0" applyNumberFormat="0" applyBorder="0" applyAlignment="0" applyProtection="0"/>
    <xf numFmtId="0" fontId="1" fillId="6" borderId="0" applyNumberFormat="0" applyBorder="0" applyAlignment="0" applyProtection="0"/>
    <xf numFmtId="0" fontId="5" fillId="7" borderId="0" applyNumberFormat="0" applyBorder="0" applyAlignment="0" applyProtection="0"/>
    <xf numFmtId="0" fontId="1" fillId="7"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1" borderId="0" applyNumberFormat="0" applyBorder="0" applyAlignment="0" applyProtection="0"/>
    <xf numFmtId="0" fontId="11" fillId="13" borderId="0" applyNumberFormat="0" applyBorder="0" applyAlignment="0" applyProtection="0"/>
    <xf numFmtId="0" fontId="11" fillId="9" borderId="0" applyNumberFormat="0" applyBorder="0" applyAlignment="0" applyProtection="0"/>
    <xf numFmtId="0" fontId="11" fillId="13" borderId="0" applyNumberFormat="0" applyBorder="0" applyAlignment="0" applyProtection="0"/>
    <xf numFmtId="0" fontId="11" fillId="15" borderId="0" applyNumberFormat="0" applyBorder="0" applyAlignment="0" applyProtection="0"/>
    <xf numFmtId="0" fontId="11" fillId="12" borderId="0" applyNumberFormat="0" applyBorder="0" applyAlignment="0" applyProtection="0"/>
    <xf numFmtId="0" fontId="11" fillId="16" borderId="0" applyNumberFormat="0" applyBorder="0" applyAlignment="0" applyProtection="0"/>
    <xf numFmtId="0" fontId="11" fillId="17" borderId="0" applyNumberFormat="0" applyBorder="0" applyAlignment="0" applyProtection="0"/>
    <xf numFmtId="0" fontId="11" fillId="14" borderId="0" applyNumberFormat="0" applyBorder="0" applyAlignment="0" applyProtection="0"/>
    <xf numFmtId="0" fontId="12" fillId="3" borderId="0" applyNumberFormat="0" applyBorder="0" applyAlignment="0" applyProtection="0"/>
    <xf numFmtId="0" fontId="13" fillId="18" borderId="1" applyNumberFormat="0" applyAlignment="0" applyProtection="0"/>
    <xf numFmtId="0" fontId="14" fillId="19" borderId="2" applyNumberFormat="0" applyAlignment="0" applyProtection="0"/>
    <xf numFmtId="43" fontId="5"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168"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8" fontId="2"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168" fontId="2" fillId="0" borderId="0" applyFont="0" applyFill="0" applyBorder="0" applyAlignment="0" applyProtection="0"/>
    <xf numFmtId="43" fontId="1" fillId="0" borderId="0" applyFont="0" applyFill="0" applyBorder="0" applyAlignment="0" applyProtection="0"/>
    <xf numFmtId="164" fontId="27" fillId="0" borderId="0" applyFont="0" applyFill="0" applyBorder="0" applyAlignment="0" applyProtection="0"/>
    <xf numFmtId="168" fontId="27" fillId="0" borderId="0" applyFont="0" applyFill="0" applyBorder="0" applyAlignment="0" applyProtection="0"/>
    <xf numFmtId="164" fontId="5" fillId="0" borderId="0" applyFont="0" applyFill="0" applyBorder="0" applyAlignment="0" applyProtection="0"/>
    <xf numFmtId="164" fontId="1" fillId="0" borderId="0" applyFont="0" applyFill="0" applyBorder="0" applyAlignment="0" applyProtection="0"/>
    <xf numFmtId="169" fontId="1" fillId="0" borderId="0" applyFont="0" applyFill="0" applyBorder="0" applyAlignment="0" applyProtection="0"/>
    <xf numFmtId="167" fontId="2" fillId="0" borderId="0" applyFont="0" applyFill="0" applyBorder="0" applyAlignment="0" applyProtection="0"/>
    <xf numFmtId="0" fontId="15" fillId="0" borderId="0" applyNumberFormat="0" applyFill="0" applyBorder="0" applyAlignment="0" applyProtection="0"/>
    <xf numFmtId="0" fontId="16" fillId="5" borderId="0" applyNumberFormat="0" applyBorder="0" applyAlignment="0" applyProtection="0"/>
    <xf numFmtId="0" fontId="17" fillId="0" borderId="3" applyNumberFormat="0" applyFill="0" applyAlignment="0" applyProtection="0"/>
    <xf numFmtId="0" fontId="18" fillId="0" borderId="4" applyNumberFormat="0" applyFill="0" applyAlignment="0" applyProtection="0"/>
    <xf numFmtId="0" fontId="19" fillId="0" borderId="5" applyNumberFormat="0" applyFill="0" applyAlignment="0" applyProtection="0"/>
    <xf numFmtId="0" fontId="19" fillId="0" borderId="0" applyNumberFormat="0" applyFill="0" applyBorder="0" applyAlignment="0" applyProtection="0"/>
    <xf numFmtId="0" fontId="20" fillId="9" borderId="1" applyNumberFormat="0" applyAlignment="0" applyProtection="0"/>
    <xf numFmtId="0" fontId="21" fillId="0" borderId="6" applyNumberFormat="0" applyFill="0" applyAlignment="0" applyProtection="0"/>
    <xf numFmtId="0" fontId="22" fillId="7" borderId="0" applyNumberFormat="0" applyBorder="0" applyAlignment="0" applyProtection="0"/>
    <xf numFmtId="0" fontId="27" fillId="0" borderId="0"/>
    <xf numFmtId="0" fontId="27" fillId="0" borderId="0"/>
    <xf numFmtId="0" fontId="27" fillId="0" borderId="0"/>
    <xf numFmtId="0" fontId="27" fillId="0" borderId="0"/>
    <xf numFmtId="0" fontId="27" fillId="0" borderId="0"/>
    <xf numFmtId="0" fontId="27"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6" fillId="0" borderId="0"/>
    <xf numFmtId="0" fontId="27" fillId="0" borderId="0"/>
    <xf numFmtId="0" fontId="2" fillId="0" borderId="0"/>
    <xf numFmtId="0" fontId="2" fillId="0" borderId="0"/>
    <xf numFmtId="2" fontId="2" fillId="0" borderId="0"/>
    <xf numFmtId="0" fontId="2" fillId="0" borderId="0" applyNumberFormat="0" applyFill="0" applyBorder="0" applyAlignment="0" applyProtection="0"/>
    <xf numFmtId="0" fontId="2" fillId="7" borderId="7" applyNumberFormat="0" applyFont="0" applyAlignment="0" applyProtection="0"/>
    <xf numFmtId="0" fontId="23" fillId="18" borderId="8" applyNumberFormat="0" applyAlignment="0" applyProtection="0"/>
    <xf numFmtId="9" fontId="5"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9" fontId="27" fillId="0" borderId="0" applyFont="0" applyFill="0" applyBorder="0" applyAlignment="0" applyProtection="0"/>
    <xf numFmtId="9" fontId="1" fillId="0" borderId="0" applyFont="0" applyFill="0" applyBorder="0" applyAlignment="0" applyProtection="0"/>
    <xf numFmtId="0" fontId="2" fillId="0" borderId="0" applyNumberFormat="0" applyFill="0" applyBorder="0" applyAlignment="0" applyProtection="0"/>
    <xf numFmtId="0" fontId="24" fillId="0" borderId="0" applyNumberFormat="0" applyFill="0" applyBorder="0" applyAlignment="0" applyProtection="0"/>
    <xf numFmtId="0" fontId="10" fillId="0" borderId="9" applyNumberFormat="0" applyFill="0" applyAlignment="0" applyProtection="0"/>
    <xf numFmtId="0" fontId="25" fillId="0" borderId="0" applyNumberFormat="0" applyFill="0" applyBorder="0" applyAlignment="0" applyProtection="0"/>
    <xf numFmtId="168" fontId="27" fillId="0" borderId="0" applyFont="0" applyFill="0" applyBorder="0" applyAlignment="0" applyProtection="0"/>
    <xf numFmtId="164" fontId="27" fillId="0" borderId="0" applyFont="0" applyFill="0" applyBorder="0" applyAlignment="0" applyProtection="0"/>
    <xf numFmtId="0" fontId="2" fillId="0" borderId="0"/>
    <xf numFmtId="0" fontId="2" fillId="0" borderId="0"/>
    <xf numFmtId="0" fontId="2" fillId="0" borderId="0"/>
    <xf numFmtId="0" fontId="13" fillId="18" borderId="1" applyNumberFormat="0" applyAlignment="0" applyProtection="0"/>
    <xf numFmtId="168"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43" fontId="2"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8" fontId="2" fillId="0" borderId="0" applyFont="0" applyFill="0" applyBorder="0" applyAlignment="0" applyProtection="0"/>
    <xf numFmtId="43" fontId="1"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8" fontId="27" fillId="0" borderId="0" applyFont="0" applyFill="0" applyBorder="0" applyAlignment="0" applyProtection="0"/>
    <xf numFmtId="168" fontId="34" fillId="0" borderId="0" applyFont="0" applyFill="0" applyBorder="0" applyAlignment="0" applyProtection="0"/>
    <xf numFmtId="164" fontId="34" fillId="0" borderId="0" applyFont="0" applyFill="0" applyBorder="0" applyAlignment="0" applyProtection="0"/>
    <xf numFmtId="168" fontId="27" fillId="0" borderId="0" applyFont="0" applyFill="0" applyBorder="0" applyAlignment="0" applyProtection="0"/>
    <xf numFmtId="164" fontId="27" fillId="0" borderId="0" applyFont="0" applyFill="0" applyBorder="0" applyAlignment="0" applyProtection="0"/>
    <xf numFmtId="168"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8" fontId="27"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7" fontId="2" fillId="0" borderId="0" applyFont="0" applyFill="0" applyBorder="0" applyAlignment="0" applyProtection="0"/>
    <xf numFmtId="0" fontId="20" fillId="9" borderId="1" applyNumberFormat="0" applyAlignment="0" applyProtection="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 fillId="0" borderId="0"/>
    <xf numFmtId="0" fontId="35"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6"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 fillId="0" borderId="0"/>
    <xf numFmtId="0" fontId="36"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 fillId="7" borderId="7" applyNumberFormat="0" applyFont="0" applyAlignment="0" applyProtection="0"/>
    <xf numFmtId="0" fontId="2" fillId="7" borderId="7" applyNumberFormat="0" applyFont="0" applyAlignment="0" applyProtection="0"/>
    <xf numFmtId="0" fontId="2" fillId="7" borderId="7" applyNumberFormat="0" applyFont="0" applyAlignment="0" applyProtection="0"/>
    <xf numFmtId="0" fontId="23" fillId="18" borderId="8" applyNumberFormat="0" applyAlignment="0" applyProtection="0"/>
    <xf numFmtId="9" fontId="27" fillId="0" borderId="0" applyFont="0" applyFill="0" applyBorder="0" applyAlignment="0" applyProtection="0"/>
    <xf numFmtId="9" fontId="27" fillId="0" borderId="0" applyFont="0" applyFill="0" applyBorder="0" applyAlignment="0" applyProtection="0"/>
    <xf numFmtId="0" fontId="10" fillId="0" borderId="9" applyNumberFormat="0" applyFill="0" applyAlignment="0" applyProtection="0"/>
    <xf numFmtId="43" fontId="27" fillId="0" borderId="0" applyFont="0" applyFill="0" applyBorder="0" applyAlignment="0" applyProtection="0"/>
    <xf numFmtId="0" fontId="2" fillId="0" borderId="0"/>
    <xf numFmtId="177" fontId="1" fillId="4" borderId="0" applyNumberFormat="0" applyBorder="0" applyAlignment="0" applyProtection="0"/>
    <xf numFmtId="177" fontId="13" fillId="18" borderId="44" applyNumberFormat="0" applyAlignment="0" applyProtection="0"/>
    <xf numFmtId="177" fontId="13" fillId="18" borderId="44" applyNumberFormat="0" applyAlignment="0" applyProtection="0"/>
    <xf numFmtId="177" fontId="13" fillId="18" borderId="44" applyNumberFormat="0" applyAlignment="0" applyProtection="0"/>
    <xf numFmtId="0" fontId="13" fillId="18" borderId="44" applyNumberFormat="0" applyAlignment="0" applyProtection="0"/>
    <xf numFmtId="177" fontId="11" fillId="11" borderId="0" applyNumberFormat="0" applyBorder="0" applyAlignment="0" applyProtection="0"/>
    <xf numFmtId="177" fontId="11" fillId="12" borderId="0" applyNumberFormat="0" applyBorder="0" applyAlignment="0" applyProtection="0"/>
    <xf numFmtId="177" fontId="11" fillId="12" borderId="0" applyNumberFormat="0" applyBorder="0" applyAlignment="0" applyProtection="0"/>
    <xf numFmtId="177" fontId="11" fillId="11" borderId="0" applyNumberFormat="0" applyBorder="0" applyAlignment="0" applyProtection="0"/>
    <xf numFmtId="177" fontId="1" fillId="7" borderId="0" applyNumberFormat="0" applyBorder="0" applyAlignment="0" applyProtection="0"/>
    <xf numFmtId="177" fontId="1" fillId="7" borderId="0" applyNumberFormat="0" applyBorder="0" applyAlignment="0" applyProtection="0"/>
    <xf numFmtId="177" fontId="1" fillId="7" borderId="0" applyNumberFormat="0" applyBorder="0" applyAlignment="0" applyProtection="0"/>
    <xf numFmtId="177" fontId="1" fillId="7" borderId="0" applyNumberFormat="0" applyBorder="0" applyAlignment="0" applyProtection="0"/>
    <xf numFmtId="177" fontId="1" fillId="6" borderId="0" applyNumberFormat="0" applyBorder="0" applyAlignment="0" applyProtection="0"/>
    <xf numFmtId="177" fontId="1" fillId="6" borderId="0" applyNumberFormat="0" applyBorder="0" applyAlignment="0" applyProtection="0"/>
    <xf numFmtId="177" fontId="1" fillId="8" borderId="0" applyNumberFormat="0" applyBorder="0" applyAlignment="0" applyProtection="0"/>
    <xf numFmtId="177" fontId="1" fillId="8" borderId="0" applyNumberFormat="0" applyBorder="0" applyAlignment="0" applyProtection="0"/>
    <xf numFmtId="177" fontId="1" fillId="8" borderId="0" applyNumberFormat="0" applyBorder="0" applyAlignment="0" applyProtection="0"/>
    <xf numFmtId="0" fontId="2" fillId="0" borderId="0" applyFont="0" applyFill="0" applyBorder="0" applyAlignment="0" applyProtection="0"/>
    <xf numFmtId="172"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171" fontId="1" fillId="0" borderId="0" applyFont="0" applyFill="0" applyBorder="0" applyAlignment="0" applyProtection="0"/>
    <xf numFmtId="177" fontId="1" fillId="7" borderId="0" applyNumberFormat="0" applyBorder="0" applyAlignment="0" applyProtection="0"/>
    <xf numFmtId="167" fontId="1" fillId="0" borderId="0" applyFont="0" applyFill="0" applyBorder="0" applyAlignment="0" applyProtection="0"/>
    <xf numFmtId="165" fontId="27" fillId="0" borderId="0" applyFont="0" applyFill="0" applyBorder="0" applyAlignment="0" applyProtection="0"/>
    <xf numFmtId="177" fontId="1" fillId="2" borderId="0" applyNumberFormat="0" applyBorder="0" applyAlignment="0" applyProtection="0"/>
    <xf numFmtId="177" fontId="1" fillId="2" borderId="0" applyNumberFormat="0" applyBorder="0" applyAlignment="0" applyProtection="0"/>
    <xf numFmtId="177" fontId="1" fillId="2" borderId="0" applyNumberFormat="0" applyBorder="0" applyAlignment="0" applyProtection="0"/>
    <xf numFmtId="177" fontId="1" fillId="4" borderId="0" applyNumberFormat="0" applyBorder="0" applyAlignment="0" applyProtection="0"/>
    <xf numFmtId="177" fontId="1" fillId="4" borderId="0" applyNumberFormat="0" applyBorder="0" applyAlignment="0" applyProtection="0"/>
    <xf numFmtId="177" fontId="1" fillId="4" borderId="0" applyNumberFormat="0" applyBorder="0" applyAlignment="0" applyProtection="0"/>
    <xf numFmtId="177" fontId="1" fillId="4" borderId="0" applyNumberFormat="0" applyBorder="0" applyAlignment="0" applyProtection="0"/>
    <xf numFmtId="177" fontId="1" fillId="4" borderId="0" applyNumberFormat="0" applyBorder="0" applyAlignment="0" applyProtection="0"/>
    <xf numFmtId="177" fontId="1" fillId="4" borderId="0" applyNumberFormat="0" applyBorder="0" applyAlignment="0" applyProtection="0"/>
    <xf numFmtId="0" fontId="27" fillId="0" borderId="0"/>
    <xf numFmtId="43" fontId="64" fillId="0" borderId="0" applyFont="0" applyFill="0" applyBorder="0" applyAlignment="0" applyProtection="0"/>
    <xf numFmtId="177" fontId="13" fillId="18" borderId="44" applyNumberFormat="0" applyAlignment="0" applyProtection="0"/>
    <xf numFmtId="177" fontId="13" fillId="18" borderId="44" applyNumberFormat="0" applyAlignment="0" applyProtection="0"/>
    <xf numFmtId="177" fontId="13" fillId="18" borderId="44" applyNumberFormat="0" applyAlignment="0" applyProtection="0"/>
    <xf numFmtId="177" fontId="12" fillId="3" borderId="0" applyNumberFormat="0" applyBorder="0" applyAlignment="0" applyProtection="0"/>
    <xf numFmtId="177" fontId="11" fillId="14" borderId="0" applyNumberFormat="0" applyBorder="0" applyAlignment="0" applyProtection="0"/>
    <xf numFmtId="177" fontId="11" fillId="17" borderId="0" applyNumberFormat="0" applyBorder="0" applyAlignment="0" applyProtection="0"/>
    <xf numFmtId="177" fontId="11" fillId="16" borderId="0" applyNumberFormat="0" applyBorder="0" applyAlignment="0" applyProtection="0"/>
    <xf numFmtId="177" fontId="11" fillId="12" borderId="0" applyNumberFormat="0" applyBorder="0" applyAlignment="0" applyProtection="0"/>
    <xf numFmtId="177" fontId="11" fillId="15" borderId="0" applyNumberFormat="0" applyBorder="0" applyAlignment="0" applyProtection="0"/>
    <xf numFmtId="177" fontId="11" fillId="13" borderId="0" applyNumberFormat="0" applyBorder="0" applyAlignment="0" applyProtection="0"/>
    <xf numFmtId="177" fontId="11" fillId="9" borderId="0" applyNumberFormat="0" applyBorder="0" applyAlignment="0" applyProtection="0"/>
    <xf numFmtId="177" fontId="11" fillId="13" borderId="0" applyNumberFormat="0" applyBorder="0" applyAlignment="0" applyProtection="0"/>
    <xf numFmtId="177" fontId="1" fillId="6" borderId="0" applyNumberFormat="0" applyBorder="0" applyAlignment="0" applyProtection="0"/>
    <xf numFmtId="43" fontId="27" fillId="0" borderId="0" applyFont="0" applyFill="0" applyBorder="0" applyAlignment="0" applyProtection="0"/>
    <xf numFmtId="43" fontId="27" fillId="0" borderId="0" applyFont="0" applyFill="0" applyBorder="0" applyAlignment="0" applyProtection="0"/>
    <xf numFmtId="177" fontId="1" fillId="6" borderId="0" applyNumberFormat="0" applyBorder="0" applyAlignment="0" applyProtection="0"/>
    <xf numFmtId="177" fontId="1" fillId="6" borderId="0" applyNumberFormat="0" applyBorder="0" applyAlignment="0" applyProtection="0"/>
    <xf numFmtId="177" fontId="1" fillId="8" borderId="0" applyNumberFormat="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177" fontId="1" fillId="8" borderId="0" applyNumberFormat="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177" fontId="1" fillId="10" borderId="0" applyNumberFormat="0" applyBorder="0" applyAlignment="0" applyProtection="0"/>
    <xf numFmtId="177" fontId="1" fillId="10" borderId="0" applyNumberFormat="0" applyBorder="0" applyAlignment="0" applyProtection="0"/>
    <xf numFmtId="177" fontId="1" fillId="10" borderId="0" applyNumberFormat="0" applyBorder="0" applyAlignment="0" applyProtection="0"/>
    <xf numFmtId="177" fontId="1" fillId="10" borderId="0" applyNumberFormat="0" applyBorder="0" applyAlignment="0" applyProtection="0"/>
    <xf numFmtId="177" fontId="1" fillId="10" borderId="0" applyNumberFormat="0" applyBorder="0" applyAlignment="0" applyProtection="0"/>
    <xf numFmtId="177" fontId="1" fillId="10" borderId="0" applyNumberFormat="0" applyBorder="0" applyAlignment="0" applyProtection="0"/>
    <xf numFmtId="177" fontId="1" fillId="10" borderId="0" applyNumberFormat="0" applyBorder="0" applyAlignment="0" applyProtection="0"/>
    <xf numFmtId="43" fontId="27" fillId="0" borderId="0" applyFont="0" applyFill="0" applyBorder="0" applyAlignment="0" applyProtection="0"/>
    <xf numFmtId="43" fontId="27" fillId="0" borderId="0" applyFont="0" applyFill="0" applyBorder="0" applyAlignment="0" applyProtection="0"/>
    <xf numFmtId="177" fontId="1" fillId="10" borderId="0" applyNumberFormat="0" applyBorder="0" applyAlignment="0" applyProtection="0"/>
    <xf numFmtId="177" fontId="1" fillId="10" borderId="0" applyNumberFormat="0" applyBorder="0" applyAlignment="0" applyProtection="0"/>
    <xf numFmtId="177" fontId="1" fillId="10"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177" fontId="1" fillId="8" borderId="0" applyNumberFormat="0" applyBorder="0" applyAlignment="0" applyProtection="0"/>
    <xf numFmtId="177" fontId="1" fillId="8" borderId="0" applyNumberFormat="0" applyBorder="0" applyAlignment="0" applyProtection="0"/>
    <xf numFmtId="177" fontId="1" fillId="8" borderId="0" applyNumberFormat="0" applyBorder="0" applyAlignment="0" applyProtection="0"/>
    <xf numFmtId="43" fontId="27" fillId="0" borderId="0" applyFont="0" applyFill="0" applyBorder="0" applyAlignment="0" applyProtection="0"/>
    <xf numFmtId="177" fontId="1" fillId="8" borderId="0" applyNumberFormat="0" applyBorder="0" applyAlignment="0" applyProtection="0"/>
    <xf numFmtId="177" fontId="1" fillId="8" borderId="0" applyNumberFormat="0" applyBorder="0" applyAlignment="0" applyProtection="0"/>
    <xf numFmtId="177" fontId="1" fillId="7" borderId="0" applyNumberFormat="0" applyBorder="0" applyAlignment="0" applyProtection="0"/>
    <xf numFmtId="43" fontId="27" fillId="0" borderId="0" applyFont="0" applyFill="0" applyBorder="0" applyAlignment="0" applyProtection="0"/>
    <xf numFmtId="177" fontId="1" fillId="7" borderId="0" applyNumberFormat="0" applyBorder="0" applyAlignment="0" applyProtection="0"/>
    <xf numFmtId="177" fontId="1" fillId="7" borderId="0" applyNumberFormat="0" applyBorder="0" applyAlignment="0" applyProtection="0"/>
    <xf numFmtId="177" fontId="1" fillId="7" borderId="0" applyNumberFormat="0" applyBorder="0" applyAlignment="0" applyProtection="0"/>
    <xf numFmtId="177" fontId="1" fillId="6" borderId="0" applyNumberFormat="0" applyBorder="0" applyAlignment="0" applyProtection="0"/>
    <xf numFmtId="177" fontId="1" fillId="6" borderId="0" applyNumberFormat="0" applyBorder="0" applyAlignment="0" applyProtection="0"/>
    <xf numFmtId="177" fontId="1" fillId="6" borderId="0" applyNumberFormat="0" applyBorder="0" applyAlignment="0" applyProtection="0"/>
    <xf numFmtId="43" fontId="27" fillId="0" borderId="0" applyFont="0" applyFill="0" applyBorder="0" applyAlignment="0" applyProtection="0"/>
    <xf numFmtId="43" fontId="27" fillId="0" borderId="0" applyFont="0" applyFill="0" applyBorder="0" applyAlignment="0" applyProtection="0"/>
    <xf numFmtId="177" fontId="1" fillId="6" borderId="0" applyNumberFormat="0" applyBorder="0" applyAlignment="0" applyProtection="0"/>
    <xf numFmtId="177" fontId="1" fillId="6" borderId="0" applyNumberFormat="0" applyBorder="0" applyAlignment="0" applyProtection="0"/>
    <xf numFmtId="43" fontId="27" fillId="0" borderId="0" applyFont="0" applyFill="0" applyBorder="0" applyAlignment="0" applyProtection="0"/>
    <xf numFmtId="43" fontId="27" fillId="0" borderId="0" applyFont="0" applyFill="0" applyBorder="0" applyAlignment="0" applyProtection="0"/>
    <xf numFmtId="177" fontId="1" fillId="2" borderId="0" applyNumberFormat="0" applyBorder="0" applyAlignment="0" applyProtection="0"/>
    <xf numFmtId="177" fontId="1" fillId="4" borderId="0" applyNumberFormat="0" applyBorder="0" applyAlignment="0" applyProtection="0"/>
    <xf numFmtId="177" fontId="1" fillId="4" borderId="0" applyNumberFormat="0" applyBorder="0" applyAlignment="0" applyProtection="0"/>
    <xf numFmtId="177" fontId="1" fillId="2" borderId="0" applyNumberFormat="0" applyBorder="0" applyAlignment="0" applyProtection="0"/>
    <xf numFmtId="177" fontId="1" fillId="2" borderId="0" applyNumberFormat="0" applyBorder="0" applyAlignment="0" applyProtection="0"/>
    <xf numFmtId="177" fontId="1" fillId="2" borderId="0" applyNumberFormat="0" applyBorder="0" applyAlignment="0" applyProtection="0"/>
    <xf numFmtId="177" fontId="1" fillId="2" borderId="0" applyNumberFormat="0" applyBorder="0" applyAlignment="0" applyProtection="0"/>
    <xf numFmtId="177" fontId="1" fillId="2" borderId="0" applyNumberFormat="0" applyBorder="0" applyAlignment="0" applyProtection="0"/>
    <xf numFmtId="0" fontId="2" fillId="0" borderId="0"/>
    <xf numFmtId="9" fontId="2" fillId="0" borderId="0" applyFont="0" applyFill="0" applyBorder="0" applyAlignment="0" applyProtection="0"/>
    <xf numFmtId="0" fontId="2" fillId="0" borderId="0"/>
    <xf numFmtId="164"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164" fontId="1" fillId="0" borderId="0" applyFont="0" applyFill="0" applyBorder="0" applyAlignment="0" applyProtection="0"/>
    <xf numFmtId="0" fontId="2" fillId="0" borderId="0" applyNumberFormat="0" applyFill="0" applyBorder="0" applyAlignment="0" applyProtection="0"/>
    <xf numFmtId="177" fontId="1" fillId="2" borderId="0" applyNumberFormat="0" applyBorder="0" applyAlignment="0" applyProtection="0"/>
    <xf numFmtId="0" fontId="2" fillId="0" borderId="0"/>
    <xf numFmtId="43" fontId="2" fillId="0" borderId="0" applyFont="0" applyFill="0" applyBorder="0" applyAlignment="0" applyProtection="0"/>
    <xf numFmtId="164" fontId="27" fillId="0" borderId="0" applyFont="0" applyFill="0" applyBorder="0" applyAlignment="0" applyProtection="0"/>
    <xf numFmtId="177" fontId="1" fillId="4" borderId="0" applyNumberFormat="0" applyBorder="0" applyAlignment="0" applyProtection="0"/>
    <xf numFmtId="177" fontId="1" fillId="7" borderId="0" applyNumberFormat="0" applyBorder="0" applyAlignment="0" applyProtection="0"/>
    <xf numFmtId="0" fontId="2" fillId="0" borderId="0"/>
    <xf numFmtId="164" fontId="27"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0" fontId="2" fillId="0" borderId="0"/>
    <xf numFmtId="0" fontId="1" fillId="2"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2"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8"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7" borderId="7" applyNumberFormat="0" applyFont="0" applyAlignment="0" applyProtection="0"/>
    <xf numFmtId="0" fontId="27" fillId="0" borderId="0"/>
    <xf numFmtId="43" fontId="27"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1" fillId="0" borderId="0" applyFont="0" applyFill="0" applyBorder="0" applyAlignment="0" applyProtection="0"/>
    <xf numFmtId="169" fontId="1"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0" fontId="2" fillId="0" borderId="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0" fontId="2" fillId="0" borderId="0"/>
    <xf numFmtId="174" fontId="27" fillId="35" borderId="0" applyNumberFormat="0" applyBorder="0" applyAlignment="0" applyProtection="0"/>
    <xf numFmtId="174" fontId="27" fillId="35" borderId="0" applyNumberFormat="0" applyBorder="0" applyAlignment="0" applyProtection="0"/>
    <xf numFmtId="174" fontId="27" fillId="35" borderId="0" applyNumberFormat="0" applyBorder="0" applyAlignment="0" applyProtection="0"/>
    <xf numFmtId="174" fontId="27" fillId="35" borderId="0" applyNumberFormat="0" applyBorder="0" applyAlignment="0" applyProtection="0"/>
    <xf numFmtId="174" fontId="27" fillId="35" borderId="0" applyNumberFormat="0" applyBorder="0" applyAlignment="0" applyProtection="0"/>
    <xf numFmtId="174" fontId="27" fillId="35" borderId="0" applyNumberFormat="0" applyBorder="0" applyAlignment="0" applyProtection="0"/>
    <xf numFmtId="174" fontId="27" fillId="35" borderId="0" applyNumberFormat="0" applyBorder="0" applyAlignment="0" applyProtection="0"/>
    <xf numFmtId="174" fontId="27" fillId="35" borderId="0" applyNumberFormat="0" applyBorder="0" applyAlignment="0" applyProtection="0"/>
    <xf numFmtId="0" fontId="27" fillId="35" borderId="0" applyNumberFormat="0" applyBorder="0" applyAlignment="0" applyProtection="0"/>
    <xf numFmtId="0" fontId="27" fillId="35" borderId="0" applyNumberFormat="0" applyBorder="0" applyAlignment="0" applyProtection="0"/>
    <xf numFmtId="0" fontId="27" fillId="35" borderId="0" applyNumberFormat="0" applyBorder="0" applyAlignment="0" applyProtection="0"/>
    <xf numFmtId="0" fontId="27" fillId="35" borderId="0" applyNumberFormat="0" applyBorder="0" applyAlignment="0" applyProtection="0"/>
    <xf numFmtId="0" fontId="27" fillId="35" borderId="0" applyNumberFormat="0" applyBorder="0" applyAlignment="0" applyProtection="0"/>
    <xf numFmtId="0" fontId="27" fillId="35" borderId="0" applyNumberFormat="0" applyBorder="0" applyAlignment="0" applyProtection="0"/>
    <xf numFmtId="174" fontId="27" fillId="35" borderId="0" applyNumberFormat="0" applyBorder="0" applyAlignment="0" applyProtection="0"/>
    <xf numFmtId="174" fontId="27" fillId="35" borderId="0" applyNumberFormat="0" applyBorder="0" applyAlignment="0" applyProtection="0"/>
    <xf numFmtId="174" fontId="27" fillId="35" borderId="0" applyNumberFormat="0" applyBorder="0" applyAlignment="0" applyProtection="0"/>
    <xf numFmtId="174" fontId="27" fillId="35" borderId="0" applyNumberFormat="0" applyBorder="0" applyAlignment="0" applyProtection="0"/>
    <xf numFmtId="174" fontId="27" fillId="35" borderId="0" applyNumberFormat="0" applyBorder="0" applyAlignment="0" applyProtection="0"/>
    <xf numFmtId="174" fontId="27" fillId="35" borderId="0" applyNumberFormat="0" applyBorder="0" applyAlignment="0" applyProtection="0"/>
    <xf numFmtId="174" fontId="27" fillId="39" borderId="0" applyNumberFormat="0" applyBorder="0" applyAlignment="0" applyProtection="0"/>
    <xf numFmtId="174" fontId="27" fillId="39" borderId="0" applyNumberFormat="0" applyBorder="0" applyAlignment="0" applyProtection="0"/>
    <xf numFmtId="174" fontId="27" fillId="39" borderId="0" applyNumberFormat="0" applyBorder="0" applyAlignment="0" applyProtection="0"/>
    <xf numFmtId="174" fontId="27" fillId="39" borderId="0" applyNumberFormat="0" applyBorder="0" applyAlignment="0" applyProtection="0"/>
    <xf numFmtId="174" fontId="27" fillId="39" borderId="0" applyNumberFormat="0" applyBorder="0" applyAlignment="0" applyProtection="0"/>
    <xf numFmtId="174" fontId="27" fillId="39" borderId="0" applyNumberFormat="0" applyBorder="0" applyAlignment="0" applyProtection="0"/>
    <xf numFmtId="174" fontId="27" fillId="39" borderId="0" applyNumberFormat="0" applyBorder="0" applyAlignment="0" applyProtection="0"/>
    <xf numFmtId="174" fontId="27" fillId="39" borderId="0" applyNumberFormat="0" applyBorder="0" applyAlignment="0" applyProtection="0"/>
    <xf numFmtId="0" fontId="27" fillId="39" borderId="0" applyNumberFormat="0" applyBorder="0" applyAlignment="0" applyProtection="0"/>
    <xf numFmtId="0" fontId="27" fillId="39" borderId="0" applyNumberFormat="0" applyBorder="0" applyAlignment="0" applyProtection="0"/>
    <xf numFmtId="0" fontId="27" fillId="39" borderId="0" applyNumberFormat="0" applyBorder="0" applyAlignment="0" applyProtection="0"/>
    <xf numFmtId="0" fontId="27" fillId="39" borderId="0" applyNumberFormat="0" applyBorder="0" applyAlignment="0" applyProtection="0"/>
    <xf numFmtId="0" fontId="27" fillId="39" borderId="0" applyNumberFormat="0" applyBorder="0" applyAlignment="0" applyProtection="0"/>
    <xf numFmtId="0" fontId="27" fillId="39" borderId="0" applyNumberFormat="0" applyBorder="0" applyAlignment="0" applyProtection="0"/>
    <xf numFmtId="174" fontId="27" fillId="39" borderId="0" applyNumberFormat="0" applyBorder="0" applyAlignment="0" applyProtection="0"/>
    <xf numFmtId="174" fontId="27" fillId="39" borderId="0" applyNumberFormat="0" applyBorder="0" applyAlignment="0" applyProtection="0"/>
    <xf numFmtId="174" fontId="27" fillId="39" borderId="0" applyNumberFormat="0" applyBorder="0" applyAlignment="0" applyProtection="0"/>
    <xf numFmtId="174" fontId="27" fillId="39" borderId="0" applyNumberFormat="0" applyBorder="0" applyAlignment="0" applyProtection="0"/>
    <xf numFmtId="174" fontId="27" fillId="39" borderId="0" applyNumberFormat="0" applyBorder="0" applyAlignment="0" applyProtection="0"/>
    <xf numFmtId="174" fontId="27" fillId="39" borderId="0" applyNumberFormat="0" applyBorder="0" applyAlignment="0" applyProtection="0"/>
    <xf numFmtId="174" fontId="27" fillId="43" borderId="0" applyNumberFormat="0" applyBorder="0" applyAlignment="0" applyProtection="0"/>
    <xf numFmtId="174" fontId="27" fillId="43" borderId="0" applyNumberFormat="0" applyBorder="0" applyAlignment="0" applyProtection="0"/>
    <xf numFmtId="174" fontId="27" fillId="43" borderId="0" applyNumberFormat="0" applyBorder="0" applyAlignment="0" applyProtection="0"/>
    <xf numFmtId="174" fontId="27" fillId="43" borderId="0" applyNumberFormat="0" applyBorder="0" applyAlignment="0" applyProtection="0"/>
    <xf numFmtId="174" fontId="27" fillId="43" borderId="0" applyNumberFormat="0" applyBorder="0" applyAlignment="0" applyProtection="0"/>
    <xf numFmtId="174" fontId="27" fillId="43" borderId="0" applyNumberFormat="0" applyBorder="0" applyAlignment="0" applyProtection="0"/>
    <xf numFmtId="174" fontId="27" fillId="43" borderId="0" applyNumberFormat="0" applyBorder="0" applyAlignment="0" applyProtection="0"/>
    <xf numFmtId="174" fontId="27" fillId="43" borderId="0" applyNumberFormat="0" applyBorder="0" applyAlignment="0" applyProtection="0"/>
    <xf numFmtId="0" fontId="27" fillId="43" borderId="0" applyNumberFormat="0" applyBorder="0" applyAlignment="0" applyProtection="0"/>
    <xf numFmtId="0" fontId="27" fillId="43" borderId="0" applyNumberFormat="0" applyBorder="0" applyAlignment="0" applyProtection="0"/>
    <xf numFmtId="0" fontId="27" fillId="43" borderId="0" applyNumberFormat="0" applyBorder="0" applyAlignment="0" applyProtection="0"/>
    <xf numFmtId="0" fontId="27" fillId="43" borderId="0" applyNumberFormat="0" applyBorder="0" applyAlignment="0" applyProtection="0"/>
    <xf numFmtId="0" fontId="27" fillId="43" borderId="0" applyNumberFormat="0" applyBorder="0" applyAlignment="0" applyProtection="0"/>
    <xf numFmtId="0" fontId="27" fillId="43" borderId="0" applyNumberFormat="0" applyBorder="0" applyAlignment="0" applyProtection="0"/>
    <xf numFmtId="174" fontId="27" fillId="43" borderId="0" applyNumberFormat="0" applyBorder="0" applyAlignment="0" applyProtection="0"/>
    <xf numFmtId="174" fontId="27" fillId="43" borderId="0" applyNumberFormat="0" applyBorder="0" applyAlignment="0" applyProtection="0"/>
    <xf numFmtId="174" fontId="27" fillId="43" borderId="0" applyNumberFormat="0" applyBorder="0" applyAlignment="0" applyProtection="0"/>
    <xf numFmtId="174" fontId="27" fillId="43" borderId="0" applyNumberFormat="0" applyBorder="0" applyAlignment="0" applyProtection="0"/>
    <xf numFmtId="174" fontId="27" fillId="43" borderId="0" applyNumberFormat="0" applyBorder="0" applyAlignment="0" applyProtection="0"/>
    <xf numFmtId="174" fontId="27" fillId="43" borderId="0" applyNumberFormat="0" applyBorder="0" applyAlignment="0" applyProtection="0"/>
    <xf numFmtId="174" fontId="27" fillId="47" borderId="0" applyNumberFormat="0" applyBorder="0" applyAlignment="0" applyProtection="0"/>
    <xf numFmtId="174" fontId="27" fillId="47" borderId="0" applyNumberFormat="0" applyBorder="0" applyAlignment="0" applyProtection="0"/>
    <xf numFmtId="174" fontId="27" fillId="47" borderId="0" applyNumberFormat="0" applyBorder="0" applyAlignment="0" applyProtection="0"/>
    <xf numFmtId="174" fontId="27" fillId="47" borderId="0" applyNumberFormat="0" applyBorder="0" applyAlignment="0" applyProtection="0"/>
    <xf numFmtId="174" fontId="27" fillId="47" borderId="0" applyNumberFormat="0" applyBorder="0" applyAlignment="0" applyProtection="0"/>
    <xf numFmtId="174" fontId="27" fillId="47" borderId="0" applyNumberFormat="0" applyBorder="0" applyAlignment="0" applyProtection="0"/>
    <xf numFmtId="174" fontId="27" fillId="47" borderId="0" applyNumberFormat="0" applyBorder="0" applyAlignment="0" applyProtection="0"/>
    <xf numFmtId="174" fontId="27" fillId="47"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174" fontId="27" fillId="47" borderId="0" applyNumberFormat="0" applyBorder="0" applyAlignment="0" applyProtection="0"/>
    <xf numFmtId="174" fontId="27" fillId="47" borderId="0" applyNumberFormat="0" applyBorder="0" applyAlignment="0" applyProtection="0"/>
    <xf numFmtId="174" fontId="27" fillId="47" borderId="0" applyNumberFormat="0" applyBorder="0" applyAlignment="0" applyProtection="0"/>
    <xf numFmtId="174" fontId="27" fillId="47" borderId="0" applyNumberFormat="0" applyBorder="0" applyAlignment="0" applyProtection="0"/>
    <xf numFmtId="174" fontId="27" fillId="47" borderId="0" applyNumberFormat="0" applyBorder="0" applyAlignment="0" applyProtection="0"/>
    <xf numFmtId="174" fontId="27" fillId="47" borderId="0" applyNumberFormat="0" applyBorder="0" applyAlignment="0" applyProtection="0"/>
    <xf numFmtId="174" fontId="27" fillId="51" borderId="0" applyNumberFormat="0" applyBorder="0" applyAlignment="0" applyProtection="0"/>
    <xf numFmtId="174" fontId="27" fillId="51" borderId="0" applyNumberFormat="0" applyBorder="0" applyAlignment="0" applyProtection="0"/>
    <xf numFmtId="174" fontId="27" fillId="51" borderId="0" applyNumberFormat="0" applyBorder="0" applyAlignment="0" applyProtection="0"/>
    <xf numFmtId="174" fontId="27" fillId="51" borderId="0" applyNumberFormat="0" applyBorder="0" applyAlignment="0" applyProtection="0"/>
    <xf numFmtId="174" fontId="27" fillId="51" borderId="0" applyNumberFormat="0" applyBorder="0" applyAlignment="0" applyProtection="0"/>
    <xf numFmtId="174" fontId="27" fillId="51" borderId="0" applyNumberFormat="0" applyBorder="0" applyAlignment="0" applyProtection="0"/>
    <xf numFmtId="174" fontId="27" fillId="51" borderId="0" applyNumberFormat="0" applyBorder="0" applyAlignment="0" applyProtection="0"/>
    <xf numFmtId="174"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174" fontId="27" fillId="51" borderId="0" applyNumberFormat="0" applyBorder="0" applyAlignment="0" applyProtection="0"/>
    <xf numFmtId="174" fontId="27" fillId="51" borderId="0" applyNumberFormat="0" applyBorder="0" applyAlignment="0" applyProtection="0"/>
    <xf numFmtId="174" fontId="27" fillId="51" borderId="0" applyNumberFormat="0" applyBorder="0" applyAlignment="0" applyProtection="0"/>
    <xf numFmtId="174" fontId="27" fillId="51" borderId="0" applyNumberFormat="0" applyBorder="0" applyAlignment="0" applyProtection="0"/>
    <xf numFmtId="174" fontId="27" fillId="51" borderId="0" applyNumberFormat="0" applyBorder="0" applyAlignment="0" applyProtection="0"/>
    <xf numFmtId="174" fontId="27" fillId="51" borderId="0" applyNumberFormat="0" applyBorder="0" applyAlignment="0" applyProtection="0"/>
    <xf numFmtId="174" fontId="27" fillId="55" borderId="0" applyNumberFormat="0" applyBorder="0" applyAlignment="0" applyProtection="0"/>
    <xf numFmtId="174" fontId="27" fillId="55" borderId="0" applyNumberFormat="0" applyBorder="0" applyAlignment="0" applyProtection="0"/>
    <xf numFmtId="174" fontId="27" fillId="55" borderId="0" applyNumberFormat="0" applyBorder="0" applyAlignment="0" applyProtection="0"/>
    <xf numFmtId="174" fontId="27" fillId="55" borderId="0" applyNumberFormat="0" applyBorder="0" applyAlignment="0" applyProtection="0"/>
    <xf numFmtId="174" fontId="27" fillId="55" borderId="0" applyNumberFormat="0" applyBorder="0" applyAlignment="0" applyProtection="0"/>
    <xf numFmtId="174" fontId="27" fillId="55" borderId="0" applyNumberFormat="0" applyBorder="0" applyAlignment="0" applyProtection="0"/>
    <xf numFmtId="174" fontId="27" fillId="55" borderId="0" applyNumberFormat="0" applyBorder="0" applyAlignment="0" applyProtection="0"/>
    <xf numFmtId="174"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0" fontId="27" fillId="55" borderId="0" applyNumberFormat="0" applyBorder="0" applyAlignment="0" applyProtection="0"/>
    <xf numFmtId="174" fontId="27" fillId="55" borderId="0" applyNumberFormat="0" applyBorder="0" applyAlignment="0" applyProtection="0"/>
    <xf numFmtId="174" fontId="27" fillId="55" borderId="0" applyNumberFormat="0" applyBorder="0" applyAlignment="0" applyProtection="0"/>
    <xf numFmtId="174" fontId="27" fillId="55" borderId="0" applyNumberFormat="0" applyBorder="0" applyAlignment="0" applyProtection="0"/>
    <xf numFmtId="174" fontId="27" fillId="55" borderId="0" applyNumberFormat="0" applyBorder="0" applyAlignment="0" applyProtection="0"/>
    <xf numFmtId="174" fontId="27" fillId="55" borderId="0" applyNumberFormat="0" applyBorder="0" applyAlignment="0" applyProtection="0"/>
    <xf numFmtId="174" fontId="27" fillId="55" borderId="0" applyNumberFormat="0" applyBorder="0" applyAlignment="0" applyProtection="0"/>
    <xf numFmtId="174" fontId="27" fillId="36" borderId="0" applyNumberFormat="0" applyBorder="0" applyAlignment="0" applyProtection="0"/>
    <xf numFmtId="174" fontId="27" fillId="36" borderId="0" applyNumberFormat="0" applyBorder="0" applyAlignment="0" applyProtection="0"/>
    <xf numFmtId="174" fontId="27" fillId="36" borderId="0" applyNumberFormat="0" applyBorder="0" applyAlignment="0" applyProtection="0"/>
    <xf numFmtId="174" fontId="27" fillId="36" borderId="0" applyNumberFormat="0" applyBorder="0" applyAlignment="0" applyProtection="0"/>
    <xf numFmtId="174" fontId="27" fillId="36" borderId="0" applyNumberFormat="0" applyBorder="0" applyAlignment="0" applyProtection="0"/>
    <xf numFmtId="174" fontId="27" fillId="36" borderId="0" applyNumberFormat="0" applyBorder="0" applyAlignment="0" applyProtection="0"/>
    <xf numFmtId="174" fontId="27" fillId="36" borderId="0" applyNumberFormat="0" applyBorder="0" applyAlignment="0" applyProtection="0"/>
    <xf numFmtId="174"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174" fontId="27" fillId="36" borderId="0" applyNumberFormat="0" applyBorder="0" applyAlignment="0" applyProtection="0"/>
    <xf numFmtId="174" fontId="27" fillId="36" borderId="0" applyNumberFormat="0" applyBorder="0" applyAlignment="0" applyProtection="0"/>
    <xf numFmtId="174" fontId="27" fillId="36" borderId="0" applyNumberFormat="0" applyBorder="0" applyAlignment="0" applyProtection="0"/>
    <xf numFmtId="174" fontId="27" fillId="36" borderId="0" applyNumberFormat="0" applyBorder="0" applyAlignment="0" applyProtection="0"/>
    <xf numFmtId="174" fontId="27" fillId="36" borderId="0" applyNumberFormat="0" applyBorder="0" applyAlignment="0" applyProtection="0"/>
    <xf numFmtId="174" fontId="27" fillId="36" borderId="0" applyNumberFormat="0" applyBorder="0" applyAlignment="0" applyProtection="0"/>
    <xf numFmtId="174" fontId="27" fillId="40" borderId="0" applyNumberFormat="0" applyBorder="0" applyAlignment="0" applyProtection="0"/>
    <xf numFmtId="174" fontId="27" fillId="40" borderId="0" applyNumberFormat="0" applyBorder="0" applyAlignment="0" applyProtection="0"/>
    <xf numFmtId="174" fontId="27" fillId="40" borderId="0" applyNumberFormat="0" applyBorder="0" applyAlignment="0" applyProtection="0"/>
    <xf numFmtId="174" fontId="27" fillId="40" borderId="0" applyNumberFormat="0" applyBorder="0" applyAlignment="0" applyProtection="0"/>
    <xf numFmtId="174" fontId="27" fillId="40" borderId="0" applyNumberFormat="0" applyBorder="0" applyAlignment="0" applyProtection="0"/>
    <xf numFmtId="174" fontId="27" fillId="40" borderId="0" applyNumberFormat="0" applyBorder="0" applyAlignment="0" applyProtection="0"/>
    <xf numFmtId="174" fontId="27" fillId="40" borderId="0" applyNumberFormat="0" applyBorder="0" applyAlignment="0" applyProtection="0"/>
    <xf numFmtId="174" fontId="27" fillId="40" borderId="0" applyNumberFormat="0" applyBorder="0" applyAlignment="0" applyProtection="0"/>
    <xf numFmtId="0" fontId="27" fillId="40" borderId="0" applyNumberFormat="0" applyBorder="0" applyAlignment="0" applyProtection="0"/>
    <xf numFmtId="0" fontId="27" fillId="40" borderId="0" applyNumberFormat="0" applyBorder="0" applyAlignment="0" applyProtection="0"/>
    <xf numFmtId="0" fontId="27" fillId="40" borderId="0" applyNumberFormat="0" applyBorder="0" applyAlignment="0" applyProtection="0"/>
    <xf numFmtId="0" fontId="27" fillId="40" borderId="0" applyNumberFormat="0" applyBorder="0" applyAlignment="0" applyProtection="0"/>
    <xf numFmtId="0" fontId="27" fillId="40" borderId="0" applyNumberFormat="0" applyBorder="0" applyAlignment="0" applyProtection="0"/>
    <xf numFmtId="0" fontId="27" fillId="40" borderId="0" applyNumberFormat="0" applyBorder="0" applyAlignment="0" applyProtection="0"/>
    <xf numFmtId="174" fontId="27" fillId="40" borderId="0" applyNumberFormat="0" applyBorder="0" applyAlignment="0" applyProtection="0"/>
    <xf numFmtId="174" fontId="27" fillId="40" borderId="0" applyNumberFormat="0" applyBorder="0" applyAlignment="0" applyProtection="0"/>
    <xf numFmtId="174" fontId="27" fillId="40" borderId="0" applyNumberFormat="0" applyBorder="0" applyAlignment="0" applyProtection="0"/>
    <xf numFmtId="174" fontId="27" fillId="40" borderId="0" applyNumberFormat="0" applyBorder="0" applyAlignment="0" applyProtection="0"/>
    <xf numFmtId="174" fontId="27" fillId="40" borderId="0" applyNumberFormat="0" applyBorder="0" applyAlignment="0" applyProtection="0"/>
    <xf numFmtId="174" fontId="27" fillId="40" borderId="0" applyNumberFormat="0" applyBorder="0" applyAlignment="0" applyProtection="0"/>
    <xf numFmtId="174" fontId="27" fillId="44" borderId="0" applyNumberFormat="0" applyBorder="0" applyAlignment="0" applyProtection="0"/>
    <xf numFmtId="174" fontId="27" fillId="44" borderId="0" applyNumberFormat="0" applyBorder="0" applyAlignment="0" applyProtection="0"/>
    <xf numFmtId="174" fontId="27" fillId="44" borderId="0" applyNumberFormat="0" applyBorder="0" applyAlignment="0" applyProtection="0"/>
    <xf numFmtId="174" fontId="27" fillId="44" borderId="0" applyNumberFormat="0" applyBorder="0" applyAlignment="0" applyProtection="0"/>
    <xf numFmtId="174" fontId="27" fillId="44" borderId="0" applyNumberFormat="0" applyBorder="0" applyAlignment="0" applyProtection="0"/>
    <xf numFmtId="174" fontId="27" fillId="44" borderId="0" applyNumberFormat="0" applyBorder="0" applyAlignment="0" applyProtection="0"/>
    <xf numFmtId="174" fontId="27" fillId="44" borderId="0" applyNumberFormat="0" applyBorder="0" applyAlignment="0" applyProtection="0"/>
    <xf numFmtId="174"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174" fontId="27" fillId="44" borderId="0" applyNumberFormat="0" applyBorder="0" applyAlignment="0" applyProtection="0"/>
    <xf numFmtId="174" fontId="27" fillId="44" borderId="0" applyNumberFormat="0" applyBorder="0" applyAlignment="0" applyProtection="0"/>
    <xf numFmtId="174" fontId="27" fillId="44" borderId="0" applyNumberFormat="0" applyBorder="0" applyAlignment="0" applyProtection="0"/>
    <xf numFmtId="174" fontId="27" fillId="44" borderId="0" applyNumberFormat="0" applyBorder="0" applyAlignment="0" applyProtection="0"/>
    <xf numFmtId="174" fontId="27" fillId="44" borderId="0" applyNumberFormat="0" applyBorder="0" applyAlignment="0" applyProtection="0"/>
    <xf numFmtId="174" fontId="27" fillId="44" borderId="0" applyNumberFormat="0" applyBorder="0" applyAlignment="0" applyProtection="0"/>
    <xf numFmtId="174" fontId="27" fillId="48" borderId="0" applyNumberFormat="0" applyBorder="0" applyAlignment="0" applyProtection="0"/>
    <xf numFmtId="174" fontId="27" fillId="48" borderId="0" applyNumberFormat="0" applyBorder="0" applyAlignment="0" applyProtection="0"/>
    <xf numFmtId="174" fontId="27" fillId="48" borderId="0" applyNumberFormat="0" applyBorder="0" applyAlignment="0" applyProtection="0"/>
    <xf numFmtId="174" fontId="27" fillId="48" borderId="0" applyNumberFormat="0" applyBorder="0" applyAlignment="0" applyProtection="0"/>
    <xf numFmtId="174" fontId="27" fillId="48" borderId="0" applyNumberFormat="0" applyBorder="0" applyAlignment="0" applyProtection="0"/>
    <xf numFmtId="174" fontId="27" fillId="48" borderId="0" applyNumberFormat="0" applyBorder="0" applyAlignment="0" applyProtection="0"/>
    <xf numFmtId="174" fontId="27" fillId="48" borderId="0" applyNumberFormat="0" applyBorder="0" applyAlignment="0" applyProtection="0"/>
    <xf numFmtId="174"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174" fontId="27" fillId="48" borderId="0" applyNumberFormat="0" applyBorder="0" applyAlignment="0" applyProtection="0"/>
    <xf numFmtId="174" fontId="27" fillId="48" borderId="0" applyNumberFormat="0" applyBorder="0" applyAlignment="0" applyProtection="0"/>
    <xf numFmtId="174" fontId="27" fillId="48" borderId="0" applyNumberFormat="0" applyBorder="0" applyAlignment="0" applyProtection="0"/>
    <xf numFmtId="174" fontId="27" fillId="48" borderId="0" applyNumberFormat="0" applyBorder="0" applyAlignment="0" applyProtection="0"/>
    <xf numFmtId="174" fontId="27" fillId="48" borderId="0" applyNumberFormat="0" applyBorder="0" applyAlignment="0" applyProtection="0"/>
    <xf numFmtId="174" fontId="27" fillId="48" borderId="0" applyNumberFormat="0" applyBorder="0" applyAlignment="0" applyProtection="0"/>
    <xf numFmtId="174" fontId="27" fillId="52" borderId="0" applyNumberFormat="0" applyBorder="0" applyAlignment="0" applyProtection="0"/>
    <xf numFmtId="174" fontId="27" fillId="52" borderId="0" applyNumberFormat="0" applyBorder="0" applyAlignment="0" applyProtection="0"/>
    <xf numFmtId="174" fontId="27" fillId="52" borderId="0" applyNumberFormat="0" applyBorder="0" applyAlignment="0" applyProtection="0"/>
    <xf numFmtId="174" fontId="27" fillId="52" borderId="0" applyNumberFormat="0" applyBorder="0" applyAlignment="0" applyProtection="0"/>
    <xf numFmtId="174" fontId="27" fillId="52" borderId="0" applyNumberFormat="0" applyBorder="0" applyAlignment="0" applyProtection="0"/>
    <xf numFmtId="174" fontId="27" fillId="52" borderId="0" applyNumberFormat="0" applyBorder="0" applyAlignment="0" applyProtection="0"/>
    <xf numFmtId="174" fontId="27" fillId="52" borderId="0" applyNumberFormat="0" applyBorder="0" applyAlignment="0" applyProtection="0"/>
    <xf numFmtId="174"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174" fontId="27" fillId="52" borderId="0" applyNumberFormat="0" applyBorder="0" applyAlignment="0" applyProtection="0"/>
    <xf numFmtId="174" fontId="27" fillId="52" borderId="0" applyNumberFormat="0" applyBorder="0" applyAlignment="0" applyProtection="0"/>
    <xf numFmtId="174" fontId="27" fillId="52" borderId="0" applyNumberFormat="0" applyBorder="0" applyAlignment="0" applyProtection="0"/>
    <xf numFmtId="174" fontId="27" fillId="52" borderId="0" applyNumberFormat="0" applyBorder="0" applyAlignment="0" applyProtection="0"/>
    <xf numFmtId="174" fontId="27" fillId="52" borderId="0" applyNumberFormat="0" applyBorder="0" applyAlignment="0" applyProtection="0"/>
    <xf numFmtId="174" fontId="27" fillId="52" borderId="0" applyNumberFormat="0" applyBorder="0" applyAlignment="0" applyProtection="0"/>
    <xf numFmtId="174" fontId="27" fillId="56" borderId="0" applyNumberFormat="0" applyBorder="0" applyAlignment="0" applyProtection="0"/>
    <xf numFmtId="174" fontId="27" fillId="56" borderId="0" applyNumberFormat="0" applyBorder="0" applyAlignment="0" applyProtection="0"/>
    <xf numFmtId="174" fontId="27" fillId="56" borderId="0" applyNumberFormat="0" applyBorder="0" applyAlignment="0" applyProtection="0"/>
    <xf numFmtId="174" fontId="27" fillId="56" borderId="0" applyNumberFormat="0" applyBorder="0" applyAlignment="0" applyProtection="0"/>
    <xf numFmtId="174" fontId="27" fillId="56" borderId="0" applyNumberFormat="0" applyBorder="0" applyAlignment="0" applyProtection="0"/>
    <xf numFmtId="174" fontId="27" fillId="56" borderId="0" applyNumberFormat="0" applyBorder="0" applyAlignment="0" applyProtection="0"/>
    <xf numFmtId="174" fontId="27" fillId="56" borderId="0" applyNumberFormat="0" applyBorder="0" applyAlignment="0" applyProtection="0"/>
    <xf numFmtId="174" fontId="27" fillId="56" borderId="0" applyNumberFormat="0" applyBorder="0" applyAlignment="0" applyProtection="0"/>
    <xf numFmtId="0" fontId="27" fillId="56" borderId="0" applyNumberFormat="0" applyBorder="0" applyAlignment="0" applyProtection="0"/>
    <xf numFmtId="0" fontId="27" fillId="56" borderId="0" applyNumberFormat="0" applyBorder="0" applyAlignment="0" applyProtection="0"/>
    <xf numFmtId="0" fontId="27" fillId="56" borderId="0" applyNumberFormat="0" applyBorder="0" applyAlignment="0" applyProtection="0"/>
    <xf numFmtId="0" fontId="27" fillId="56" borderId="0" applyNumberFormat="0" applyBorder="0" applyAlignment="0" applyProtection="0"/>
    <xf numFmtId="0" fontId="27" fillId="56" borderId="0" applyNumberFormat="0" applyBorder="0" applyAlignment="0" applyProtection="0"/>
    <xf numFmtId="0" fontId="27" fillId="56" borderId="0" applyNumberFormat="0" applyBorder="0" applyAlignment="0" applyProtection="0"/>
    <xf numFmtId="174" fontId="27" fillId="56" borderId="0" applyNumberFormat="0" applyBorder="0" applyAlignment="0" applyProtection="0"/>
    <xf numFmtId="174" fontId="27" fillId="56" borderId="0" applyNumberFormat="0" applyBorder="0" applyAlignment="0" applyProtection="0"/>
    <xf numFmtId="174" fontId="27" fillId="56" borderId="0" applyNumberFormat="0" applyBorder="0" applyAlignment="0" applyProtection="0"/>
    <xf numFmtId="174" fontId="27" fillId="56" borderId="0" applyNumberFormat="0" applyBorder="0" applyAlignment="0" applyProtection="0"/>
    <xf numFmtId="174" fontId="27" fillId="56" borderId="0" applyNumberFormat="0" applyBorder="0" applyAlignment="0" applyProtection="0"/>
    <xf numFmtId="174" fontId="27" fillId="56" borderId="0" applyNumberFormat="0" applyBorder="0" applyAlignment="0" applyProtection="0"/>
    <xf numFmtId="174" fontId="40" fillId="37" borderId="0" applyNumberFormat="0" applyBorder="0" applyAlignment="0" applyProtection="0"/>
    <xf numFmtId="0" fontId="40" fillId="37" borderId="0" applyNumberFormat="0" applyBorder="0" applyAlignment="0" applyProtection="0"/>
    <xf numFmtId="0" fontId="40" fillId="37" borderId="0" applyNumberFormat="0" applyBorder="0" applyAlignment="0" applyProtection="0"/>
    <xf numFmtId="174" fontId="40" fillId="37" borderId="0" applyNumberFormat="0" applyBorder="0" applyAlignment="0" applyProtection="0"/>
    <xf numFmtId="174" fontId="40" fillId="37" borderId="0" applyNumberFormat="0" applyBorder="0" applyAlignment="0" applyProtection="0"/>
    <xf numFmtId="174" fontId="40" fillId="41" borderId="0" applyNumberFormat="0" applyBorder="0" applyAlignment="0" applyProtection="0"/>
    <xf numFmtId="0" fontId="40" fillId="41" borderId="0" applyNumberFormat="0" applyBorder="0" applyAlignment="0" applyProtection="0"/>
    <xf numFmtId="0" fontId="40" fillId="41" borderId="0" applyNumberFormat="0" applyBorder="0" applyAlignment="0" applyProtection="0"/>
    <xf numFmtId="174" fontId="40" fillId="41" borderId="0" applyNumberFormat="0" applyBorder="0" applyAlignment="0" applyProtection="0"/>
    <xf numFmtId="174" fontId="40" fillId="41" borderId="0" applyNumberFormat="0" applyBorder="0" applyAlignment="0" applyProtection="0"/>
    <xf numFmtId="174" fontId="40" fillId="45" borderId="0" applyNumberFormat="0" applyBorder="0" applyAlignment="0" applyProtection="0"/>
    <xf numFmtId="0" fontId="40" fillId="45" borderId="0" applyNumberFormat="0" applyBorder="0" applyAlignment="0" applyProtection="0"/>
    <xf numFmtId="0" fontId="40" fillId="45" borderId="0" applyNumberFormat="0" applyBorder="0" applyAlignment="0" applyProtection="0"/>
    <xf numFmtId="174" fontId="40" fillId="45" borderId="0" applyNumberFormat="0" applyBorder="0" applyAlignment="0" applyProtection="0"/>
    <xf numFmtId="174" fontId="40" fillId="45" borderId="0" applyNumberFormat="0" applyBorder="0" applyAlignment="0" applyProtection="0"/>
    <xf numFmtId="174" fontId="40" fillId="49" borderId="0" applyNumberFormat="0" applyBorder="0" applyAlignment="0" applyProtection="0"/>
    <xf numFmtId="0" fontId="40" fillId="49" borderId="0" applyNumberFormat="0" applyBorder="0" applyAlignment="0" applyProtection="0"/>
    <xf numFmtId="0" fontId="40" fillId="49" borderId="0" applyNumberFormat="0" applyBorder="0" applyAlignment="0" applyProtection="0"/>
    <xf numFmtId="174" fontId="40" fillId="49" borderId="0" applyNumberFormat="0" applyBorder="0" applyAlignment="0" applyProtection="0"/>
    <xf numFmtId="174" fontId="40" fillId="49" borderId="0" applyNumberFormat="0" applyBorder="0" applyAlignment="0" applyProtection="0"/>
    <xf numFmtId="174" fontId="40" fillId="53" borderId="0" applyNumberFormat="0" applyBorder="0" applyAlignment="0" applyProtection="0"/>
    <xf numFmtId="0" fontId="40" fillId="53" borderId="0" applyNumberFormat="0" applyBorder="0" applyAlignment="0" applyProtection="0"/>
    <xf numFmtId="0" fontId="40" fillId="53" borderId="0" applyNumberFormat="0" applyBorder="0" applyAlignment="0" applyProtection="0"/>
    <xf numFmtId="174" fontId="40" fillId="53" borderId="0" applyNumberFormat="0" applyBorder="0" applyAlignment="0" applyProtection="0"/>
    <xf numFmtId="174" fontId="40" fillId="53" borderId="0" applyNumberFormat="0" applyBorder="0" applyAlignment="0" applyProtection="0"/>
    <xf numFmtId="174" fontId="40" fillId="57" borderId="0" applyNumberFormat="0" applyBorder="0" applyAlignment="0" applyProtection="0"/>
    <xf numFmtId="0" fontId="40" fillId="57" borderId="0" applyNumberFormat="0" applyBorder="0" applyAlignment="0" applyProtection="0"/>
    <xf numFmtId="0" fontId="40" fillId="57" borderId="0" applyNumberFormat="0" applyBorder="0" applyAlignment="0" applyProtection="0"/>
    <xf numFmtId="174" fontId="40" fillId="57" borderId="0" applyNumberFormat="0" applyBorder="0" applyAlignment="0" applyProtection="0"/>
    <xf numFmtId="174" fontId="40" fillId="57" borderId="0" applyNumberFormat="0" applyBorder="0" applyAlignment="0" applyProtection="0"/>
    <xf numFmtId="174" fontId="40" fillId="34" borderId="0" applyNumberFormat="0" applyBorder="0" applyAlignment="0" applyProtection="0"/>
    <xf numFmtId="0" fontId="40" fillId="34" borderId="0" applyNumberFormat="0" applyBorder="0" applyAlignment="0" applyProtection="0"/>
    <xf numFmtId="0" fontId="40" fillId="34" borderId="0" applyNumberFormat="0" applyBorder="0" applyAlignment="0" applyProtection="0"/>
    <xf numFmtId="174" fontId="40" fillId="34" borderId="0" applyNumberFormat="0" applyBorder="0" applyAlignment="0" applyProtection="0"/>
    <xf numFmtId="174" fontId="40" fillId="34" borderId="0" applyNumberFormat="0" applyBorder="0" applyAlignment="0" applyProtection="0"/>
    <xf numFmtId="174" fontId="40" fillId="38" borderId="0" applyNumberFormat="0" applyBorder="0" applyAlignment="0" applyProtection="0"/>
    <xf numFmtId="0" fontId="40" fillId="38" borderId="0" applyNumberFormat="0" applyBorder="0" applyAlignment="0" applyProtection="0"/>
    <xf numFmtId="0" fontId="40" fillId="38" borderId="0" applyNumberFormat="0" applyBorder="0" applyAlignment="0" applyProtection="0"/>
    <xf numFmtId="174" fontId="40" fillId="38" borderId="0" applyNumberFormat="0" applyBorder="0" applyAlignment="0" applyProtection="0"/>
    <xf numFmtId="174" fontId="40" fillId="38" borderId="0" applyNumberFormat="0" applyBorder="0" applyAlignment="0" applyProtection="0"/>
    <xf numFmtId="174" fontId="40" fillId="42" borderId="0" applyNumberFormat="0" applyBorder="0" applyAlignment="0" applyProtection="0"/>
    <xf numFmtId="0" fontId="40" fillId="42" borderId="0" applyNumberFormat="0" applyBorder="0" applyAlignment="0" applyProtection="0"/>
    <xf numFmtId="0" fontId="40" fillId="42" borderId="0" applyNumberFormat="0" applyBorder="0" applyAlignment="0" applyProtection="0"/>
    <xf numFmtId="174" fontId="40" fillId="42" borderId="0" applyNumberFormat="0" applyBorder="0" applyAlignment="0" applyProtection="0"/>
    <xf numFmtId="174" fontId="40" fillId="42" borderId="0" applyNumberFormat="0" applyBorder="0" applyAlignment="0" applyProtection="0"/>
    <xf numFmtId="174" fontId="40" fillId="46" borderId="0" applyNumberFormat="0" applyBorder="0" applyAlignment="0" applyProtection="0"/>
    <xf numFmtId="0" fontId="40" fillId="46" borderId="0" applyNumberFormat="0" applyBorder="0" applyAlignment="0" applyProtection="0"/>
    <xf numFmtId="0" fontId="40" fillId="46" borderId="0" applyNumberFormat="0" applyBorder="0" applyAlignment="0" applyProtection="0"/>
    <xf numFmtId="174" fontId="40" fillId="46" borderId="0" applyNumberFormat="0" applyBorder="0" applyAlignment="0" applyProtection="0"/>
    <xf numFmtId="174" fontId="40" fillId="46" borderId="0" applyNumberFormat="0" applyBorder="0" applyAlignment="0" applyProtection="0"/>
    <xf numFmtId="174" fontId="40" fillId="50" borderId="0" applyNumberFormat="0" applyBorder="0" applyAlignment="0" applyProtection="0"/>
    <xf numFmtId="0" fontId="40" fillId="50" borderId="0" applyNumberFormat="0" applyBorder="0" applyAlignment="0" applyProtection="0"/>
    <xf numFmtId="0" fontId="40" fillId="50" borderId="0" applyNumberFormat="0" applyBorder="0" applyAlignment="0" applyProtection="0"/>
    <xf numFmtId="174" fontId="40" fillId="50" borderId="0" applyNumberFormat="0" applyBorder="0" applyAlignment="0" applyProtection="0"/>
    <xf numFmtId="174" fontId="40" fillId="50" borderId="0" applyNumberFormat="0" applyBorder="0" applyAlignment="0" applyProtection="0"/>
    <xf numFmtId="174" fontId="40" fillId="54" borderId="0" applyNumberFormat="0" applyBorder="0" applyAlignment="0" applyProtection="0"/>
    <xf numFmtId="0" fontId="40" fillId="54" borderId="0" applyNumberFormat="0" applyBorder="0" applyAlignment="0" applyProtection="0"/>
    <xf numFmtId="0" fontId="40" fillId="54" borderId="0" applyNumberFormat="0" applyBorder="0" applyAlignment="0" applyProtection="0"/>
    <xf numFmtId="174" fontId="40" fillId="54" borderId="0" applyNumberFormat="0" applyBorder="0" applyAlignment="0" applyProtection="0"/>
    <xf numFmtId="174" fontId="40" fillId="54" borderId="0" applyNumberFormat="0" applyBorder="0" applyAlignment="0" applyProtection="0"/>
    <xf numFmtId="174" fontId="49" fillId="28" borderId="0" applyNumberFormat="0" applyBorder="0" applyAlignment="0" applyProtection="0"/>
    <xf numFmtId="0" fontId="49" fillId="28" borderId="0" applyNumberFormat="0" applyBorder="0" applyAlignment="0" applyProtection="0"/>
    <xf numFmtId="0" fontId="49" fillId="28" borderId="0" applyNumberFormat="0" applyBorder="0" applyAlignment="0" applyProtection="0"/>
    <xf numFmtId="174" fontId="49" fillId="28" borderId="0" applyNumberFormat="0" applyBorder="0" applyAlignment="0" applyProtection="0"/>
    <xf numFmtId="174" fontId="49" fillId="28" borderId="0" applyNumberFormat="0" applyBorder="0" applyAlignment="0" applyProtection="0"/>
    <xf numFmtId="0" fontId="52" fillId="31" borderId="30" applyNumberFormat="0" applyAlignment="0" applyProtection="0"/>
    <xf numFmtId="0" fontId="52" fillId="31" borderId="30" applyNumberFormat="0" applyAlignment="0" applyProtection="0"/>
    <xf numFmtId="0" fontId="13" fillId="18" borderId="1" applyNumberFormat="0" applyAlignment="0" applyProtection="0"/>
    <xf numFmtId="0" fontId="13" fillId="18" borderId="1" applyNumberFormat="0" applyAlignment="0" applyProtection="0"/>
    <xf numFmtId="174" fontId="52" fillId="31" borderId="30" applyNumberFormat="0" applyAlignment="0" applyProtection="0"/>
    <xf numFmtId="174" fontId="52" fillId="31" borderId="30" applyNumberFormat="0" applyAlignment="0" applyProtection="0"/>
    <xf numFmtId="174" fontId="54" fillId="32" borderId="33" applyNumberFormat="0" applyAlignment="0" applyProtection="0"/>
    <xf numFmtId="0" fontId="54" fillId="32" borderId="33" applyNumberFormat="0" applyAlignment="0" applyProtection="0"/>
    <xf numFmtId="0" fontId="54" fillId="32" borderId="33" applyNumberFormat="0" applyAlignment="0" applyProtection="0"/>
    <xf numFmtId="174" fontId="54" fillId="32" borderId="33" applyNumberFormat="0" applyAlignment="0" applyProtection="0"/>
    <xf numFmtId="174" fontId="54" fillId="32" borderId="33" applyNumberFormat="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173" fontId="27"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74"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174" fontId="56" fillId="0" borderId="0" applyNumberFormat="0" applyFill="0" applyBorder="0" applyAlignment="0" applyProtection="0"/>
    <xf numFmtId="174" fontId="56" fillId="0" borderId="0" applyNumberFormat="0" applyFill="0" applyBorder="0" applyAlignment="0" applyProtection="0"/>
    <xf numFmtId="174" fontId="48" fillId="27" borderId="0" applyNumberFormat="0" applyBorder="0" applyAlignment="0" applyProtection="0"/>
    <xf numFmtId="0" fontId="48" fillId="27" borderId="0" applyNumberFormat="0" applyBorder="0" applyAlignment="0" applyProtection="0"/>
    <xf numFmtId="0" fontId="48" fillId="27" borderId="0" applyNumberFormat="0" applyBorder="0" applyAlignment="0" applyProtection="0"/>
    <xf numFmtId="174" fontId="48" fillId="27" borderId="0" applyNumberFormat="0" applyBorder="0" applyAlignment="0" applyProtection="0"/>
    <xf numFmtId="174" fontId="48" fillId="27" borderId="0" applyNumberFormat="0" applyBorder="0" applyAlignment="0" applyProtection="0"/>
    <xf numFmtId="38" fontId="60" fillId="20" borderId="0" applyNumberFormat="0" applyBorder="0" applyAlignment="0" applyProtection="0"/>
    <xf numFmtId="174" fontId="45" fillId="0" borderId="27" applyNumberFormat="0" applyFill="0" applyAlignment="0" applyProtection="0"/>
    <xf numFmtId="0" fontId="45" fillId="0" borderId="27" applyNumberFormat="0" applyFill="0" applyAlignment="0" applyProtection="0"/>
    <xf numFmtId="0" fontId="45" fillId="0" borderId="27" applyNumberFormat="0" applyFill="0" applyAlignment="0" applyProtection="0"/>
    <xf numFmtId="174" fontId="45" fillId="0" borderId="27" applyNumberFormat="0" applyFill="0" applyAlignment="0" applyProtection="0"/>
    <xf numFmtId="174" fontId="45" fillId="0" borderId="27" applyNumberFormat="0" applyFill="0" applyAlignment="0" applyProtection="0"/>
    <xf numFmtId="174" fontId="46" fillId="0" borderId="28" applyNumberFormat="0" applyFill="0" applyAlignment="0" applyProtection="0"/>
    <xf numFmtId="0" fontId="46" fillId="0" borderId="28" applyNumberFormat="0" applyFill="0" applyAlignment="0" applyProtection="0"/>
    <xf numFmtId="0" fontId="46" fillId="0" borderId="28" applyNumberFormat="0" applyFill="0" applyAlignment="0" applyProtection="0"/>
    <xf numFmtId="174" fontId="46" fillId="0" borderId="28" applyNumberFormat="0" applyFill="0" applyAlignment="0" applyProtection="0"/>
    <xf numFmtId="174" fontId="46" fillId="0" borderId="28" applyNumberFormat="0" applyFill="0" applyAlignment="0" applyProtection="0"/>
    <xf numFmtId="174" fontId="47" fillId="0" borderId="29" applyNumberFormat="0" applyFill="0" applyAlignment="0" applyProtection="0"/>
    <xf numFmtId="0" fontId="47" fillId="0" borderId="29" applyNumberFormat="0" applyFill="0" applyAlignment="0" applyProtection="0"/>
    <xf numFmtId="0" fontId="47" fillId="0" borderId="29" applyNumberFormat="0" applyFill="0" applyAlignment="0" applyProtection="0"/>
    <xf numFmtId="174" fontId="47" fillId="0" borderId="29" applyNumberFormat="0" applyFill="0" applyAlignment="0" applyProtection="0"/>
    <xf numFmtId="174" fontId="47" fillId="0" borderId="29" applyNumberFormat="0" applyFill="0" applyAlignment="0" applyProtection="0"/>
    <xf numFmtId="174"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174" fontId="47" fillId="0" borderId="0" applyNumberFormat="0" applyFill="0" applyBorder="0" applyAlignment="0" applyProtection="0"/>
    <xf numFmtId="174" fontId="47" fillId="0" borderId="0" applyNumberFormat="0" applyFill="0" applyBorder="0" applyAlignment="0" applyProtection="0"/>
    <xf numFmtId="174" fontId="61" fillId="0" borderId="0" applyNumberFormat="0" applyFill="0" applyBorder="0" applyAlignment="0" applyProtection="0">
      <alignment vertical="top"/>
      <protection locked="0"/>
    </xf>
    <xf numFmtId="10" fontId="60" fillId="20" borderId="22" applyNumberFormat="0" applyBorder="0" applyAlignment="0" applyProtection="0"/>
    <xf numFmtId="10" fontId="60" fillId="20" borderId="22" applyNumberFormat="0" applyBorder="0" applyAlignment="0" applyProtection="0"/>
    <xf numFmtId="0" fontId="50" fillId="30" borderId="30" applyNumberFormat="0" applyAlignment="0" applyProtection="0"/>
    <xf numFmtId="0" fontId="50" fillId="30" borderId="30" applyNumberFormat="0" applyAlignment="0" applyProtection="0"/>
    <xf numFmtId="0" fontId="20" fillId="9" borderId="1" applyNumberFormat="0" applyAlignment="0" applyProtection="0"/>
    <xf numFmtId="0" fontId="20" fillId="9" borderId="1" applyNumberFormat="0" applyAlignment="0" applyProtection="0"/>
    <xf numFmtId="174" fontId="50" fillId="30" borderId="30" applyNumberFormat="0" applyAlignment="0" applyProtection="0"/>
    <xf numFmtId="174" fontId="50" fillId="30" borderId="30" applyNumberFormat="0" applyAlignment="0" applyProtection="0"/>
    <xf numFmtId="174" fontId="53" fillId="0" borderId="32" applyNumberFormat="0" applyFill="0" applyAlignment="0" applyProtection="0"/>
    <xf numFmtId="0" fontId="53" fillId="0" borderId="32" applyNumberFormat="0" applyFill="0" applyAlignment="0" applyProtection="0"/>
    <xf numFmtId="0" fontId="53" fillId="0" borderId="32" applyNumberFormat="0" applyFill="0" applyAlignment="0" applyProtection="0"/>
    <xf numFmtId="174" fontId="53" fillId="0" borderId="32" applyNumberFormat="0" applyFill="0" applyAlignment="0" applyProtection="0"/>
    <xf numFmtId="174" fontId="53" fillId="0" borderId="32" applyNumberFormat="0" applyFill="0" applyAlignment="0" applyProtection="0"/>
    <xf numFmtId="174" fontId="59" fillId="29"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174" fontId="59" fillId="29" borderId="0" applyNumberFormat="0" applyBorder="0" applyAlignment="0" applyProtection="0"/>
    <xf numFmtId="174" fontId="59" fillId="29" borderId="0" applyNumberFormat="0" applyBorder="0" applyAlignment="0" applyProtection="0"/>
    <xf numFmtId="175" fontId="62"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 fillId="0" borderId="0"/>
    <xf numFmtId="0" fontId="27" fillId="0" borderId="0"/>
    <xf numFmtId="0" fontId="27" fillId="0" borderId="0"/>
    <xf numFmtId="174" fontId="2" fillId="0" borderId="0"/>
    <xf numFmtId="174" fontId="2" fillId="0" borderId="0"/>
    <xf numFmtId="0" fontId="2"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0" fontId="2" fillId="0" borderId="0"/>
    <xf numFmtId="174" fontId="2" fillId="0" borderId="0"/>
    <xf numFmtId="174" fontId="2" fillId="0" borderId="0"/>
    <xf numFmtId="174" fontId="2" fillId="0" borderId="0"/>
    <xf numFmtId="174" fontId="2" fillId="0" borderId="0"/>
    <xf numFmtId="174" fontId="1" fillId="0" borderId="0"/>
    <xf numFmtId="0" fontId="27" fillId="0" borderId="0"/>
    <xf numFmtId="0" fontId="27" fillId="0" borderId="0"/>
    <xf numFmtId="0" fontId="27" fillId="0" borderId="0"/>
    <xf numFmtId="174" fontId="1" fillId="0" borderId="0"/>
    <xf numFmtId="0" fontId="2" fillId="0" borderId="0"/>
    <xf numFmtId="0" fontId="2"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6" fontId="1" fillId="0" borderId="0"/>
    <xf numFmtId="0" fontId="1"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1" fillId="0" borderId="0"/>
    <xf numFmtId="174" fontId="63" fillId="0" borderId="0"/>
    <xf numFmtId="174" fontId="63" fillId="0" borderId="0"/>
    <xf numFmtId="174" fontId="63" fillId="0" borderId="0"/>
    <xf numFmtId="174" fontId="63"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0" fontId="2" fillId="0" borderId="0"/>
    <xf numFmtId="0" fontId="2" fillId="0" borderId="0"/>
    <xf numFmtId="174" fontId="1" fillId="0" borderId="0"/>
    <xf numFmtId="174" fontId="27" fillId="0" borderId="0"/>
    <xf numFmtId="174" fontId="27" fillId="0" borderId="0"/>
    <xf numFmtId="174" fontId="27" fillId="0" borderId="0"/>
    <xf numFmtId="0" fontId="27" fillId="0" borderId="0"/>
    <xf numFmtId="0" fontId="27" fillId="0" borderId="0"/>
    <xf numFmtId="0" fontId="27" fillId="0" borderId="0"/>
    <xf numFmtId="0" fontId="2" fillId="0" borderId="0"/>
    <xf numFmtId="0" fontId="2"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0" fontId="1" fillId="0" borderId="0"/>
    <xf numFmtId="0" fontId="2" fillId="0" borderId="0"/>
    <xf numFmtId="0" fontId="2" fillId="0" borderId="0"/>
    <xf numFmtId="0" fontId="1" fillId="0" borderId="0"/>
    <xf numFmtId="176" fontId="1" fillId="0" borderId="0"/>
    <xf numFmtId="0" fontId="1" fillId="0" borderId="0"/>
    <xf numFmtId="176" fontId="2" fillId="0" borderId="0"/>
    <xf numFmtId="0" fontId="2" fillId="0" borderId="0"/>
    <xf numFmtId="176" fontId="2" fillId="0" borderId="0"/>
    <xf numFmtId="0" fontId="1" fillId="0" borderId="0"/>
    <xf numFmtId="174" fontId="2"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76" fontId="2" fillId="0" borderId="0">
      <alignment vertical="center"/>
    </xf>
    <xf numFmtId="176" fontId="2" fillId="0" borderId="0"/>
    <xf numFmtId="0" fontId="27" fillId="0" borderId="0"/>
    <xf numFmtId="0" fontId="27" fillId="0" borderId="0"/>
    <xf numFmtId="0" fontId="27" fillId="0" borderId="0"/>
    <xf numFmtId="174" fontId="2"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 fillId="0" borderId="0"/>
    <xf numFmtId="0" fontId="27" fillId="0" borderId="0"/>
    <xf numFmtId="0" fontId="27" fillId="0" borderId="0"/>
    <xf numFmtId="0" fontId="2" fillId="0" borderId="0"/>
    <xf numFmtId="176" fontId="2" fillId="0" borderId="0"/>
    <xf numFmtId="0" fontId="2" fillId="0" borderId="0"/>
    <xf numFmtId="176" fontId="2" fillId="0" borderId="0"/>
    <xf numFmtId="0" fontId="2" fillId="0" borderId="0"/>
    <xf numFmtId="176" fontId="2" fillId="0" borderId="0"/>
    <xf numFmtId="0" fontId="2" fillId="0" borderId="0"/>
    <xf numFmtId="176" fontId="2" fillId="0" borderId="0">
      <alignment vertical="center"/>
    </xf>
    <xf numFmtId="0" fontId="2" fillId="0" borderId="0">
      <alignment vertical="center"/>
    </xf>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0" fontId="27" fillId="0" borderId="0"/>
    <xf numFmtId="0"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0" fontId="27" fillId="0" borderId="0"/>
    <xf numFmtId="0"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0" fontId="27" fillId="0" borderId="0"/>
    <xf numFmtId="0"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0" fontId="27" fillId="0" borderId="0"/>
    <xf numFmtId="0"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0" fontId="27" fillId="0" borderId="0"/>
    <xf numFmtId="0"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0" fontId="27" fillId="0" borderId="0"/>
    <xf numFmtId="0"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6"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176" fontId="27" fillId="0" borderId="0"/>
    <xf numFmtId="176" fontId="27" fillId="0" borderId="0"/>
    <xf numFmtId="174" fontId="27" fillId="0" borderId="0"/>
    <xf numFmtId="174" fontId="27" fillId="0" borderId="0"/>
    <xf numFmtId="174" fontId="27" fillId="0" borderId="0"/>
    <xf numFmtId="0" fontId="27" fillId="0" borderId="0"/>
    <xf numFmtId="0"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0" fontId="27" fillId="0" borderId="0"/>
    <xf numFmtId="0"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0" fontId="27" fillId="0" borderId="0"/>
    <xf numFmtId="0" fontId="27" fillId="0" borderId="0"/>
    <xf numFmtId="174" fontId="27" fillId="0" borderId="0"/>
    <xf numFmtId="174" fontId="27" fillId="0" borderId="0"/>
    <xf numFmtId="174" fontId="27" fillId="0" borderId="0"/>
    <xf numFmtId="0" fontId="27" fillId="0" borderId="0"/>
    <xf numFmtId="0" fontId="27" fillId="0" borderId="0"/>
    <xf numFmtId="174" fontId="27" fillId="0" borderId="0"/>
    <xf numFmtId="174" fontId="27" fillId="0" borderId="0"/>
    <xf numFmtId="174" fontId="27" fillId="0" borderId="0"/>
    <xf numFmtId="0" fontId="27" fillId="0" borderId="0"/>
    <xf numFmtId="0" fontId="27" fillId="0" borderId="0"/>
    <xf numFmtId="0" fontId="27" fillId="0" borderId="0"/>
    <xf numFmtId="0" fontId="27" fillId="0" borderId="0"/>
    <xf numFmtId="0" fontId="27" fillId="0" borderId="0"/>
    <xf numFmtId="174" fontId="27" fillId="33" borderId="34" applyNumberFormat="0" applyFont="0" applyAlignment="0" applyProtection="0"/>
    <xf numFmtId="174" fontId="27" fillId="33" borderId="34" applyNumberFormat="0" applyFont="0" applyAlignment="0" applyProtection="0"/>
    <xf numFmtId="174" fontId="27" fillId="33" borderId="34" applyNumberFormat="0" applyFont="0" applyAlignment="0" applyProtection="0"/>
    <xf numFmtId="174" fontId="27" fillId="33" borderId="34" applyNumberFormat="0" applyFont="0" applyAlignment="0" applyProtection="0"/>
    <xf numFmtId="174" fontId="27" fillId="33" borderId="34" applyNumberFormat="0" applyFont="0" applyAlignment="0" applyProtection="0"/>
    <xf numFmtId="174" fontId="27" fillId="33" borderId="34" applyNumberFormat="0" applyFont="0" applyAlignment="0" applyProtection="0"/>
    <xf numFmtId="0" fontId="27" fillId="33" borderId="34" applyNumberFormat="0" applyFont="0" applyAlignment="0" applyProtection="0"/>
    <xf numFmtId="0" fontId="27" fillId="33" borderId="34" applyNumberFormat="0" applyFont="0" applyAlignment="0" applyProtection="0"/>
    <xf numFmtId="0" fontId="27" fillId="33" borderId="34" applyNumberFormat="0" applyFont="0" applyAlignment="0" applyProtection="0"/>
    <xf numFmtId="0" fontId="2" fillId="7" borderId="7" applyNumberFormat="0" applyFont="0" applyAlignment="0" applyProtection="0"/>
    <xf numFmtId="0" fontId="2" fillId="7" borderId="7" applyNumberFormat="0" applyFont="0" applyAlignment="0" applyProtection="0"/>
    <xf numFmtId="174" fontId="27" fillId="33" borderId="34" applyNumberFormat="0" applyFont="0" applyAlignment="0" applyProtection="0"/>
    <xf numFmtId="174" fontId="27" fillId="33" borderId="34" applyNumberFormat="0" applyFont="0" applyAlignment="0" applyProtection="0"/>
    <xf numFmtId="174" fontId="27" fillId="33" borderId="34" applyNumberFormat="0" applyFont="0" applyAlignment="0" applyProtection="0"/>
    <xf numFmtId="174" fontId="27" fillId="33" borderId="34" applyNumberFormat="0" applyFont="0" applyAlignment="0" applyProtection="0"/>
    <xf numFmtId="174" fontId="27" fillId="33" borderId="34" applyNumberFormat="0" applyFont="0" applyAlignment="0" applyProtection="0"/>
    <xf numFmtId="0" fontId="27" fillId="33" borderId="34" applyNumberFormat="0" applyFont="0" applyAlignment="0" applyProtection="0"/>
    <xf numFmtId="0" fontId="27" fillId="33" borderId="34" applyNumberFormat="0" applyFont="0" applyAlignment="0" applyProtection="0"/>
    <xf numFmtId="0" fontId="27" fillId="33" borderId="34" applyNumberFormat="0" applyFont="0" applyAlignment="0" applyProtection="0"/>
    <xf numFmtId="0" fontId="2" fillId="7" borderId="7" applyNumberFormat="0" applyFont="0" applyAlignment="0" applyProtection="0"/>
    <xf numFmtId="0" fontId="2" fillId="7" borderId="7" applyNumberFormat="0" applyFont="0" applyAlignment="0" applyProtection="0"/>
    <xf numFmtId="176" fontId="27" fillId="33" borderId="34" applyNumberFormat="0" applyFont="0" applyAlignment="0" applyProtection="0"/>
    <xf numFmtId="174" fontId="27" fillId="33" borderId="34" applyNumberFormat="0" applyFont="0" applyAlignment="0" applyProtection="0"/>
    <xf numFmtId="174" fontId="27" fillId="33" borderId="34" applyNumberFormat="0" applyFont="0" applyAlignment="0" applyProtection="0"/>
    <xf numFmtId="174" fontId="27" fillId="33" borderId="34" applyNumberFormat="0" applyFont="0" applyAlignment="0" applyProtection="0"/>
    <xf numFmtId="176" fontId="27" fillId="33" borderId="34" applyNumberFormat="0" applyFont="0" applyAlignment="0" applyProtection="0"/>
    <xf numFmtId="176" fontId="27" fillId="33" borderId="34" applyNumberFormat="0" applyFont="0" applyAlignment="0" applyProtection="0"/>
    <xf numFmtId="0" fontId="27" fillId="33" borderId="34" applyNumberFormat="0" applyFont="0" applyAlignment="0" applyProtection="0"/>
    <xf numFmtId="0" fontId="27" fillId="33" borderId="34" applyNumberFormat="0" applyFont="0" applyAlignment="0" applyProtection="0"/>
    <xf numFmtId="0" fontId="27" fillId="33" borderId="34" applyNumberFormat="0" applyFont="0" applyAlignment="0" applyProtection="0"/>
    <xf numFmtId="0" fontId="27" fillId="33" borderId="34" applyNumberFormat="0" applyFont="0" applyAlignment="0" applyProtection="0"/>
    <xf numFmtId="0" fontId="27" fillId="33" borderId="34" applyNumberFormat="0" applyFont="0" applyAlignment="0" applyProtection="0"/>
    <xf numFmtId="0" fontId="27" fillId="33" borderId="34" applyNumberFormat="0" applyFont="0" applyAlignment="0" applyProtection="0"/>
    <xf numFmtId="0" fontId="51" fillId="31" borderId="31" applyNumberFormat="0" applyAlignment="0" applyProtection="0"/>
    <xf numFmtId="0" fontId="51" fillId="31" borderId="31" applyNumberFormat="0" applyAlignment="0" applyProtection="0"/>
    <xf numFmtId="0" fontId="23" fillId="18" borderId="8" applyNumberFormat="0" applyAlignment="0" applyProtection="0"/>
    <xf numFmtId="0" fontId="23" fillId="18" borderId="8" applyNumberFormat="0" applyAlignment="0" applyProtection="0"/>
    <xf numFmtId="174" fontId="51" fillId="31" borderId="31" applyNumberFormat="0" applyAlignment="0" applyProtection="0"/>
    <xf numFmtId="174" fontId="51" fillId="31" borderId="31" applyNumberFormat="0" applyAlignment="0" applyProtection="0"/>
    <xf numFmtId="10"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174"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174" fontId="58" fillId="0" borderId="0" applyNumberFormat="0" applyFill="0" applyBorder="0" applyAlignment="0" applyProtection="0"/>
    <xf numFmtId="174" fontId="58" fillId="0" borderId="0" applyNumberFormat="0" applyFill="0" applyBorder="0" applyAlignment="0" applyProtection="0"/>
    <xf numFmtId="0" fontId="28" fillId="0" borderId="35" applyNumberFormat="0" applyFill="0" applyAlignment="0" applyProtection="0"/>
    <xf numFmtId="0" fontId="28" fillId="0" borderId="35" applyNumberFormat="0" applyFill="0" applyAlignment="0" applyProtection="0"/>
    <xf numFmtId="0" fontId="10" fillId="0" borderId="9" applyNumberFormat="0" applyFill="0" applyAlignment="0" applyProtection="0"/>
    <xf numFmtId="0" fontId="10" fillId="0" borderId="9" applyNumberFormat="0" applyFill="0" applyAlignment="0" applyProtection="0"/>
    <xf numFmtId="174" fontId="28" fillId="0" borderId="35" applyNumberFormat="0" applyFill="0" applyAlignment="0" applyProtection="0"/>
    <xf numFmtId="174" fontId="28" fillId="0" borderId="35" applyNumberFormat="0" applyFill="0" applyAlignment="0" applyProtection="0"/>
    <xf numFmtId="174"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174" fontId="55" fillId="0" borderId="0" applyNumberFormat="0" applyFill="0" applyBorder="0" applyAlignment="0" applyProtection="0"/>
    <xf numFmtId="174" fontId="55" fillId="0" borderId="0" applyNumberFormat="0" applyFill="0" applyBorder="0" applyAlignment="0" applyProtection="0"/>
    <xf numFmtId="0" fontId="27" fillId="0" borderId="0"/>
    <xf numFmtId="43" fontId="2" fillId="0" borderId="0" applyFont="0" applyFill="0" applyBorder="0" applyAlignment="0" applyProtection="0"/>
    <xf numFmtId="43" fontId="27" fillId="0" borderId="0" applyFont="0" applyFill="0" applyBorder="0" applyAlignment="0" applyProtection="0"/>
    <xf numFmtId="177" fontId="13" fillId="18" borderId="44" applyNumberFormat="0" applyAlignment="0" applyProtection="0"/>
    <xf numFmtId="177" fontId="13" fillId="18" borderId="44" applyNumberFormat="0" applyAlignment="0" applyProtection="0"/>
    <xf numFmtId="177" fontId="13" fillId="18" borderId="44" applyNumberFormat="0" applyAlignment="0" applyProtection="0"/>
    <xf numFmtId="177" fontId="13" fillId="18" borderId="44" applyNumberFormat="0" applyAlignment="0" applyProtection="0"/>
    <xf numFmtId="177" fontId="13" fillId="18" borderId="44" applyNumberFormat="0" applyAlignment="0" applyProtection="0"/>
    <xf numFmtId="177" fontId="14" fillId="19" borderId="2" applyNumberFormat="0" applyAlignment="0" applyProtection="0"/>
    <xf numFmtId="43" fontId="2" fillId="0" borderId="0" applyFont="0" applyFill="0" applyBorder="0" applyAlignment="0" applyProtection="0"/>
    <xf numFmtId="164" fontId="27" fillId="0" borderId="0" applyFont="0" applyFill="0" applyBorder="0" applyAlignment="0" applyProtection="0"/>
    <xf numFmtId="43" fontId="27"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164" fontId="27"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72"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1"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1" fillId="0" borderId="0" applyFont="0" applyFill="0" applyBorder="0" applyAlignment="0" applyProtection="0"/>
    <xf numFmtId="164" fontId="2"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43"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0"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7"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27" fillId="0" borderId="0" applyFont="0" applyFill="0" applyBorder="0" applyAlignment="0" applyProtection="0"/>
    <xf numFmtId="43" fontId="27" fillId="0" borderId="0" applyFont="0" applyFill="0" applyBorder="0" applyAlignment="0" applyProtection="0"/>
    <xf numFmtId="164" fontId="27" fillId="0" borderId="0" applyFont="0" applyFill="0" applyBorder="0" applyAlignment="0" applyProtection="0"/>
    <xf numFmtId="43" fontId="27" fillId="0" borderId="0" applyFont="0" applyFill="0" applyBorder="0" applyAlignment="0" applyProtection="0"/>
    <xf numFmtId="164" fontId="27" fillId="0" borderId="0" applyFont="0" applyFill="0" applyBorder="0" applyAlignment="0" applyProtection="0"/>
    <xf numFmtId="43" fontId="27" fillId="0" borderId="0" applyFont="0" applyFill="0" applyBorder="0" applyAlignment="0" applyProtection="0"/>
    <xf numFmtId="167" fontId="2" fillId="0" borderId="0" applyFont="0" applyFill="0" applyBorder="0" applyAlignment="0" applyProtection="0"/>
    <xf numFmtId="177" fontId="15" fillId="0" borderId="0" applyNumberFormat="0" applyFill="0" applyBorder="0" applyAlignment="0" applyProtection="0"/>
    <xf numFmtId="177" fontId="16" fillId="5" borderId="0" applyNumberFormat="0" applyBorder="0" applyAlignment="0" applyProtection="0"/>
    <xf numFmtId="177" fontId="17" fillId="0" borderId="3" applyNumberFormat="0" applyFill="0" applyAlignment="0" applyProtection="0"/>
    <xf numFmtId="177" fontId="18" fillId="0" borderId="4" applyNumberFormat="0" applyFill="0" applyAlignment="0" applyProtection="0"/>
    <xf numFmtId="177" fontId="19" fillId="0" borderId="5" applyNumberFormat="0" applyFill="0" applyAlignment="0" applyProtection="0"/>
    <xf numFmtId="177" fontId="19" fillId="0" borderId="0" applyNumberFormat="0" applyFill="0" applyBorder="0" applyAlignment="0" applyProtection="0"/>
    <xf numFmtId="0" fontId="20" fillId="9" borderId="44" applyNumberFormat="0" applyAlignment="0" applyProtection="0"/>
    <xf numFmtId="177" fontId="20" fillId="9" borderId="44" applyNumberFormat="0" applyAlignment="0" applyProtection="0"/>
    <xf numFmtId="177" fontId="20" fillId="9" borderId="44" applyNumberFormat="0" applyAlignment="0" applyProtection="0"/>
    <xf numFmtId="177" fontId="20" fillId="9" borderId="44" applyNumberFormat="0" applyAlignment="0" applyProtection="0"/>
    <xf numFmtId="177" fontId="20" fillId="9" borderId="44" applyNumberFormat="0" applyAlignment="0" applyProtection="0"/>
    <xf numFmtId="177" fontId="20" fillId="9" borderId="44" applyNumberFormat="0" applyAlignment="0" applyProtection="0"/>
    <xf numFmtId="177" fontId="20" fillId="9" borderId="44" applyNumberFormat="0" applyAlignment="0" applyProtection="0"/>
    <xf numFmtId="177" fontId="20" fillId="9" borderId="44" applyNumberFormat="0" applyAlignment="0" applyProtection="0"/>
    <xf numFmtId="177" fontId="20" fillId="9" borderId="44" applyNumberFormat="0" applyAlignment="0" applyProtection="0"/>
    <xf numFmtId="177" fontId="20" fillId="9" borderId="44" applyNumberFormat="0" applyAlignment="0" applyProtection="0"/>
    <xf numFmtId="177" fontId="20" fillId="9" borderId="44" applyNumberFormat="0" applyAlignment="0" applyProtection="0"/>
    <xf numFmtId="177" fontId="20" fillId="9" borderId="44" applyNumberFormat="0" applyAlignment="0" applyProtection="0"/>
    <xf numFmtId="177" fontId="21" fillId="0" borderId="6" applyNumberFormat="0" applyFill="0" applyAlignment="0" applyProtection="0"/>
    <xf numFmtId="177" fontId="22" fillId="7" borderId="0" applyNumberFormat="0" applyBorder="0" applyAlignment="0" applyProtection="0"/>
    <xf numFmtId="177" fontId="27" fillId="0" borderId="0"/>
    <xf numFmtId="177" fontId="27" fillId="0" borderId="0"/>
    <xf numFmtId="177" fontId="27" fillId="0" borderId="0"/>
    <xf numFmtId="177" fontId="27" fillId="0" borderId="0"/>
    <xf numFmtId="177" fontId="27" fillId="0" borderId="0"/>
    <xf numFmtId="177" fontId="27" fillId="0" borderId="0"/>
    <xf numFmtId="177" fontId="27" fillId="0" borderId="0"/>
    <xf numFmtId="177" fontId="27" fillId="0" borderId="0"/>
    <xf numFmtId="0" fontId="2" fillId="0" borderId="0"/>
    <xf numFmtId="0" fontId="2" fillId="0" borderId="0"/>
    <xf numFmtId="0" fontId="2" fillId="0" borderId="0"/>
    <xf numFmtId="0" fontId="2" fillId="0" borderId="0"/>
    <xf numFmtId="0" fontId="2" fillId="0" borderId="0"/>
    <xf numFmtId="177" fontId="2" fillId="0" borderId="0"/>
    <xf numFmtId="177" fontId="2" fillId="0" borderId="0"/>
    <xf numFmtId="177" fontId="2" fillId="0" borderId="0"/>
    <xf numFmtId="177" fontId="2" fillId="0" borderId="0"/>
    <xf numFmtId="0" fontId="2" fillId="0" borderId="0"/>
    <xf numFmtId="177" fontId="2" fillId="0" borderId="0"/>
    <xf numFmtId="177" fontId="2" fillId="0" borderId="0"/>
    <xf numFmtId="0" fontId="2" fillId="0" borderId="0"/>
    <xf numFmtId="177" fontId="2" fillId="0" borderId="0"/>
    <xf numFmtId="177" fontId="2" fillId="0" borderId="0"/>
    <xf numFmtId="177" fontId="2" fillId="0" borderId="0"/>
    <xf numFmtId="177" fontId="2" fillId="0" borderId="0"/>
    <xf numFmtId="177" fontId="2" fillId="0" borderId="0"/>
    <xf numFmtId="177" fontId="2" fillId="0" borderId="0"/>
    <xf numFmtId="177" fontId="2" fillId="0" borderId="0"/>
    <xf numFmtId="177" fontId="2" fillId="0" borderId="0"/>
    <xf numFmtId="177" fontId="2" fillId="0" borderId="0"/>
    <xf numFmtId="0" fontId="2" fillId="0" borderId="0"/>
    <xf numFmtId="0" fontId="2" fillId="0" borderId="0"/>
    <xf numFmtId="177" fontId="2" fillId="0" borderId="0"/>
    <xf numFmtId="177" fontId="2" fillId="0" borderId="0"/>
    <xf numFmtId="177" fontId="2" fillId="0" borderId="0"/>
    <xf numFmtId="177" fontId="2" fillId="0" borderId="0"/>
    <xf numFmtId="177" fontId="2" fillId="0" borderId="0"/>
    <xf numFmtId="0" fontId="27" fillId="0" borderId="0"/>
    <xf numFmtId="177" fontId="2" fillId="0" borderId="0"/>
    <xf numFmtId="177" fontId="2" fillId="0" borderId="0"/>
    <xf numFmtId="177" fontId="2" fillId="0" borderId="0"/>
    <xf numFmtId="177" fontId="27" fillId="0" borderId="0"/>
    <xf numFmtId="177" fontId="27" fillId="0" borderId="0"/>
    <xf numFmtId="177" fontId="2" fillId="0" borderId="0"/>
    <xf numFmtId="177" fontId="2" fillId="0" borderId="0"/>
    <xf numFmtId="177" fontId="2" fillId="0" borderId="0"/>
    <xf numFmtId="0" fontId="2" fillId="0" borderId="0"/>
    <xf numFmtId="177" fontId="2" fillId="0" borderId="0"/>
    <xf numFmtId="177" fontId="2" fillId="0" borderId="0"/>
    <xf numFmtId="177" fontId="2" fillId="0" borderId="0"/>
    <xf numFmtId="177" fontId="2" fillId="0" borderId="0"/>
    <xf numFmtId="177" fontId="2" fillId="0" borderId="0"/>
    <xf numFmtId="177" fontId="2" fillId="0" borderId="0"/>
    <xf numFmtId="177" fontId="2" fillId="0" borderId="0"/>
    <xf numFmtId="177" fontId="27" fillId="0" borderId="0"/>
    <xf numFmtId="0" fontId="67" fillId="0" borderId="0"/>
    <xf numFmtId="177" fontId="27" fillId="0" borderId="0"/>
    <xf numFmtId="177" fontId="27" fillId="0" borderId="0"/>
    <xf numFmtId="177" fontId="27" fillId="0" borderId="0"/>
    <xf numFmtId="177" fontId="27" fillId="0" borderId="0"/>
    <xf numFmtId="0" fontId="2" fillId="0" borderId="0"/>
    <xf numFmtId="177" fontId="27" fillId="0" borderId="0"/>
    <xf numFmtId="177" fontId="2" fillId="0" borderId="0"/>
    <xf numFmtId="177" fontId="2" fillId="0" borderId="0"/>
    <xf numFmtId="177" fontId="27" fillId="0" borderId="0"/>
    <xf numFmtId="177" fontId="27" fillId="0" borderId="0"/>
    <xf numFmtId="177" fontId="27" fillId="0" borderId="0"/>
    <xf numFmtId="177" fontId="2" fillId="0" borderId="0"/>
    <xf numFmtId="177" fontId="27" fillId="0" borderId="0"/>
    <xf numFmtId="0" fontId="27" fillId="0" borderId="0"/>
    <xf numFmtId="177" fontId="27" fillId="0" borderId="0"/>
    <xf numFmtId="177" fontId="27" fillId="0" borderId="0"/>
    <xf numFmtId="177" fontId="27" fillId="0" borderId="0"/>
    <xf numFmtId="0"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177" fontId="2" fillId="7" borderId="45" applyNumberFormat="0" applyFont="0" applyAlignment="0" applyProtection="0"/>
    <xf numFmtId="0" fontId="23" fillId="18" borderId="46" applyNumberFormat="0" applyAlignment="0" applyProtection="0"/>
    <xf numFmtId="177" fontId="23" fillId="18" borderId="46" applyNumberFormat="0" applyAlignment="0" applyProtection="0"/>
    <xf numFmtId="177" fontId="23" fillId="18" borderId="46" applyNumberFormat="0" applyAlignment="0" applyProtection="0"/>
    <xf numFmtId="177" fontId="23" fillId="18" borderId="46" applyNumberFormat="0" applyAlignment="0" applyProtection="0"/>
    <xf numFmtId="177" fontId="23" fillId="18" borderId="46" applyNumberFormat="0" applyAlignment="0" applyProtection="0"/>
    <xf numFmtId="177" fontId="23" fillId="18" borderId="46" applyNumberFormat="0" applyAlignment="0" applyProtection="0"/>
    <xf numFmtId="177" fontId="23" fillId="18" borderId="46" applyNumberFormat="0" applyAlignment="0" applyProtection="0"/>
    <xf numFmtId="177" fontId="23" fillId="18" borderId="46" applyNumberFormat="0" applyAlignment="0" applyProtection="0"/>
    <xf numFmtId="177" fontId="23" fillId="18" borderId="46" applyNumberFormat="0" applyAlignment="0" applyProtection="0"/>
    <xf numFmtId="177" fontId="23" fillId="18" borderId="46" applyNumberFormat="0" applyAlignment="0" applyProtection="0"/>
    <xf numFmtId="177" fontId="23" fillId="18" borderId="46" applyNumberFormat="0" applyAlignment="0" applyProtection="0"/>
    <xf numFmtId="177" fontId="23" fillId="18" borderId="46" applyNumberFormat="0" applyAlignment="0" applyProtection="0"/>
    <xf numFmtId="9" fontId="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4" fillId="0" borderId="0" applyNumberFormat="0" applyFill="0" applyBorder="0" applyAlignment="0" applyProtection="0"/>
    <xf numFmtId="0" fontId="10" fillId="0" borderId="47" applyNumberFormat="0" applyFill="0" applyAlignment="0" applyProtection="0"/>
    <xf numFmtId="177" fontId="10" fillId="0" borderId="47" applyNumberFormat="0" applyFill="0" applyAlignment="0" applyProtection="0"/>
    <xf numFmtId="177" fontId="10" fillId="0" borderId="47" applyNumberFormat="0" applyFill="0" applyAlignment="0" applyProtection="0"/>
    <xf numFmtId="177" fontId="10" fillId="0" borderId="47" applyNumberFormat="0" applyFill="0" applyAlignment="0" applyProtection="0"/>
    <xf numFmtId="177" fontId="10" fillId="0" borderId="47" applyNumberFormat="0" applyFill="0" applyAlignment="0" applyProtection="0"/>
    <xf numFmtId="177" fontId="10" fillId="0" borderId="47" applyNumberFormat="0" applyFill="0" applyAlignment="0" applyProtection="0"/>
    <xf numFmtId="177" fontId="10" fillId="0" borderId="47" applyNumberFormat="0" applyFill="0" applyAlignment="0" applyProtection="0"/>
    <xf numFmtId="177" fontId="10" fillId="0" borderId="47" applyNumberFormat="0" applyFill="0" applyAlignment="0" applyProtection="0"/>
    <xf numFmtId="177" fontId="10" fillId="0" borderId="47" applyNumberFormat="0" applyFill="0" applyAlignment="0" applyProtection="0"/>
    <xf numFmtId="177" fontId="10" fillId="0" borderId="47" applyNumberFormat="0" applyFill="0" applyAlignment="0" applyProtection="0"/>
    <xf numFmtId="177" fontId="10" fillId="0" borderId="47" applyNumberFormat="0" applyFill="0" applyAlignment="0" applyProtection="0"/>
    <xf numFmtId="177" fontId="10" fillId="0" borderId="47" applyNumberFormat="0" applyFill="0" applyAlignment="0" applyProtection="0"/>
    <xf numFmtId="177" fontId="25" fillId="0" borderId="0" applyNumberFormat="0" applyFill="0" applyBorder="0" applyAlignment="0" applyProtection="0"/>
    <xf numFmtId="0" fontId="27" fillId="0" borderId="0"/>
    <xf numFmtId="164" fontId="27" fillId="0" borderId="0" applyFont="0" applyFill="0" applyBorder="0" applyAlignment="0" applyProtection="0"/>
    <xf numFmtId="0" fontId="27" fillId="0" borderId="0"/>
    <xf numFmtId="0" fontId="27" fillId="0" borderId="0"/>
    <xf numFmtId="0"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164" fontId="27" fillId="0" borderId="0" applyFont="0" applyFill="0" applyBorder="0" applyAlignment="0" applyProtection="0"/>
    <xf numFmtId="0" fontId="27" fillId="0" borderId="0"/>
    <xf numFmtId="0" fontId="74" fillId="0" borderId="0" applyNumberFormat="0" applyFill="0" applyBorder="0" applyAlignment="0" applyProtection="0"/>
    <xf numFmtId="0" fontId="2" fillId="0" borderId="0"/>
    <xf numFmtId="0" fontId="2" fillId="0" borderId="0"/>
  </cellStyleXfs>
  <cellXfs count="1166">
    <xf numFmtId="0" fontId="0" fillId="0" borderId="0" xfId="0"/>
    <xf numFmtId="0" fontId="0" fillId="21" borderId="0" xfId="0" applyFill="1"/>
    <xf numFmtId="0" fontId="28" fillId="0" borderId="0" xfId="0" applyFont="1"/>
    <xf numFmtId="0" fontId="28" fillId="21" borderId="0" xfId="0" applyFont="1" applyFill="1" applyProtection="1">
      <protection locked="0"/>
    </xf>
    <xf numFmtId="0" fontId="28" fillId="21" borderId="0" xfId="0" applyFont="1" applyFill="1"/>
    <xf numFmtId="0" fontId="0" fillId="21" borderId="0" xfId="0" applyFill="1" applyAlignment="1">
      <alignment horizontal="center"/>
    </xf>
    <xf numFmtId="0" fontId="28" fillId="21" borderId="0" xfId="0" applyFont="1" applyFill="1" applyAlignment="1" applyProtection="1">
      <alignment horizontal="left" indent="6"/>
      <protection locked="0"/>
    </xf>
    <xf numFmtId="0" fontId="41" fillId="21" borderId="0" xfId="0" applyFont="1" applyFill="1"/>
    <xf numFmtId="0" fontId="0" fillId="0" borderId="36" xfId="0" applyBorder="1" applyAlignment="1" applyProtection="1">
      <alignment horizontal="center" vertical="center"/>
      <protection locked="0" hidden="1"/>
    </xf>
    <xf numFmtId="0" fontId="28" fillId="21" borderId="0" xfId="0" applyFont="1" applyFill="1" applyAlignment="1" applyProtection="1">
      <alignment horizontal="center"/>
      <protection hidden="1"/>
    </xf>
    <xf numFmtId="0" fontId="0" fillId="0" borderId="0" xfId="0" applyProtection="1">
      <protection hidden="1"/>
    </xf>
    <xf numFmtId="0" fontId="0" fillId="21" borderId="0" xfId="0" applyFill="1" applyProtection="1">
      <protection hidden="1"/>
    </xf>
    <xf numFmtId="0" fontId="28" fillId="25" borderId="36" xfId="0" applyFont="1" applyFill="1" applyBorder="1" applyAlignment="1" applyProtection="1">
      <alignment horizontal="center" vertical="center" wrapText="1"/>
      <protection hidden="1"/>
    </xf>
    <xf numFmtId="0" fontId="28" fillId="25" borderId="50" xfId="0" applyFont="1" applyFill="1" applyBorder="1" applyAlignment="1" applyProtection="1">
      <alignment horizontal="center" vertical="center"/>
      <protection hidden="1"/>
    </xf>
    <xf numFmtId="0" fontId="28" fillId="25" borderId="36" xfId="0" applyFont="1" applyFill="1" applyBorder="1" applyAlignment="1" applyProtection="1">
      <alignment horizontal="center" vertical="center"/>
      <protection hidden="1"/>
    </xf>
    <xf numFmtId="0" fontId="28" fillId="0" borderId="36" xfId="0" applyFont="1" applyBorder="1" applyAlignment="1" applyProtection="1">
      <alignment horizontal="center" vertical="center"/>
      <protection hidden="1"/>
    </xf>
    <xf numFmtId="0" fontId="74" fillId="21" borderId="36" xfId="4461" quotePrefix="1" applyFill="1" applyBorder="1" applyAlignment="1" applyProtection="1">
      <alignment horizontal="center" vertical="center"/>
      <protection hidden="1"/>
    </xf>
    <xf numFmtId="0" fontId="0" fillId="21" borderId="36" xfId="0" applyFill="1" applyBorder="1" applyAlignment="1" applyProtection="1">
      <alignment horizontal="center" vertical="center"/>
      <protection hidden="1"/>
    </xf>
    <xf numFmtId="0" fontId="0" fillId="0" borderId="36" xfId="0" applyBorder="1" applyAlignment="1" applyProtection="1">
      <alignment horizontal="center" vertical="center"/>
      <protection hidden="1"/>
    </xf>
    <xf numFmtId="16" fontId="0" fillId="0" borderId="36" xfId="0" applyNumberFormat="1" applyBorder="1" applyAlignment="1" applyProtection="1">
      <alignment horizontal="center" vertical="center"/>
      <protection hidden="1"/>
    </xf>
    <xf numFmtId="0" fontId="0" fillId="0" borderId="36" xfId="0" applyBorder="1" applyAlignment="1" applyProtection="1">
      <alignment vertical="center" wrapText="1"/>
      <protection hidden="1"/>
    </xf>
    <xf numFmtId="0" fontId="74" fillId="0" borderId="36" xfId="4461" applyBorder="1" applyAlignment="1" applyProtection="1">
      <alignment horizontal="center" vertical="center"/>
      <protection hidden="1"/>
    </xf>
    <xf numFmtId="2" fontId="28" fillId="0" borderId="36" xfId="0" applyNumberFormat="1" applyFont="1" applyBorder="1" applyAlignment="1" applyProtection="1">
      <alignment horizontal="center" vertical="center"/>
      <protection hidden="1"/>
    </xf>
    <xf numFmtId="0" fontId="74" fillId="21" borderId="36" xfId="4461" applyFill="1" applyBorder="1" applyAlignment="1" applyProtection="1">
      <alignment horizontal="center" vertical="center"/>
      <protection hidden="1"/>
    </xf>
    <xf numFmtId="0" fontId="74" fillId="0" borderId="36" xfId="4461" quotePrefix="1" applyBorder="1" applyAlignment="1" applyProtection="1">
      <alignment horizontal="center" vertical="center"/>
      <protection hidden="1"/>
    </xf>
    <xf numFmtId="0" fontId="0" fillId="0" borderId="36" xfId="0" applyBorder="1" applyAlignment="1" applyProtection="1">
      <alignment vertical="center"/>
      <protection hidden="1"/>
    </xf>
    <xf numFmtId="0" fontId="0" fillId="21" borderId="22" xfId="0" applyFill="1" applyBorder="1" applyAlignment="1" applyProtection="1">
      <alignment horizontal="center" vertical="center"/>
      <protection locked="0"/>
    </xf>
    <xf numFmtId="0" fontId="0" fillId="21" borderId="48" xfId="0" applyFill="1" applyBorder="1" applyAlignment="1" applyProtection="1">
      <alignment horizontal="center" vertical="center"/>
      <protection locked="0"/>
    </xf>
    <xf numFmtId="0" fontId="0" fillId="21" borderId="48" xfId="0" applyFill="1" applyBorder="1" applyProtection="1">
      <protection locked="0"/>
    </xf>
    <xf numFmtId="0" fontId="84" fillId="0" borderId="0" xfId="4461" applyFont="1" applyProtection="1">
      <protection hidden="1"/>
    </xf>
    <xf numFmtId="0" fontId="38" fillId="21" borderId="0" xfId="0" applyFont="1" applyFill="1" applyAlignment="1" applyProtection="1">
      <alignment horizontal="center" vertical="center"/>
      <protection hidden="1"/>
    </xf>
    <xf numFmtId="0" fontId="28" fillId="25" borderId="22" xfId="0" applyFont="1" applyFill="1" applyBorder="1" applyAlignment="1" applyProtection="1">
      <alignment horizontal="center" vertical="center" wrapText="1"/>
      <protection hidden="1"/>
    </xf>
    <xf numFmtId="0" fontId="28" fillId="25" borderId="22" xfId="0" applyFont="1" applyFill="1" applyBorder="1" applyAlignment="1" applyProtection="1">
      <alignment horizontal="center" vertical="center"/>
      <protection hidden="1"/>
    </xf>
    <xf numFmtId="0" fontId="28" fillId="0" borderId="22" xfId="0" applyFont="1" applyBorder="1" applyAlignment="1" applyProtection="1">
      <alignment horizontal="center" vertical="top"/>
      <protection hidden="1"/>
    </xf>
    <xf numFmtId="0" fontId="0" fillId="0" borderId="22" xfId="0" applyBorder="1" applyAlignment="1" applyProtection="1">
      <alignment vertical="top"/>
      <protection hidden="1"/>
    </xf>
    <xf numFmtId="0" fontId="0" fillId="0" borderId="48" xfId="0" applyBorder="1" applyAlignment="1" applyProtection="1">
      <alignment vertical="center"/>
      <protection hidden="1"/>
    </xf>
    <xf numFmtId="0" fontId="0" fillId="0" borderId="22" xfId="0" applyBorder="1" applyAlignment="1" applyProtection="1">
      <alignment vertical="center"/>
      <protection hidden="1"/>
    </xf>
    <xf numFmtId="0" fontId="0" fillId="21" borderId="22" xfId="0" applyFill="1" applyBorder="1" applyAlignment="1" applyProtection="1">
      <alignment vertical="center" wrapText="1"/>
      <protection hidden="1"/>
    </xf>
    <xf numFmtId="0" fontId="28" fillId="21" borderId="22" xfId="0" applyFont="1" applyFill="1" applyBorder="1" applyAlignment="1" applyProtection="1">
      <alignment horizontal="center" vertical="center"/>
      <protection hidden="1"/>
    </xf>
    <xf numFmtId="0" fontId="0" fillId="21" borderId="22" xfId="0" applyFill="1" applyBorder="1" applyProtection="1">
      <protection locked="0" hidden="1"/>
    </xf>
    <xf numFmtId="0" fontId="28" fillId="21" borderId="48" xfId="0" applyFont="1" applyFill="1" applyBorder="1" applyAlignment="1" applyProtection="1">
      <alignment horizontal="center" vertical="center"/>
      <protection hidden="1"/>
    </xf>
    <xf numFmtId="0" fontId="0" fillId="21" borderId="48" xfId="0" applyFill="1" applyBorder="1" applyProtection="1">
      <protection locked="0" hidden="1"/>
    </xf>
    <xf numFmtId="0" fontId="28" fillId="21" borderId="0" xfId="0" applyFont="1" applyFill="1" applyAlignment="1" applyProtection="1">
      <alignment horizontal="center" vertical="center"/>
      <protection hidden="1"/>
    </xf>
    <xf numFmtId="0" fontId="0" fillId="21" borderId="0" xfId="0" applyFill="1" applyAlignment="1" applyProtection="1">
      <alignment horizontal="left" vertical="center" indent="1"/>
      <protection hidden="1"/>
    </xf>
    <xf numFmtId="0" fontId="0" fillId="21" borderId="0" xfId="0" applyFill="1" applyAlignment="1" applyProtection="1">
      <alignment horizontal="center" vertical="center"/>
      <protection hidden="1"/>
    </xf>
    <xf numFmtId="0" fontId="0" fillId="21" borderId="0" xfId="0" applyFill="1" applyAlignment="1" applyProtection="1">
      <alignment horizontal="left" indent="6"/>
      <protection hidden="1"/>
    </xf>
    <xf numFmtId="0" fontId="28" fillId="21" borderId="0" xfId="0" applyFont="1" applyFill="1" applyProtection="1">
      <protection hidden="1"/>
    </xf>
    <xf numFmtId="0" fontId="0" fillId="21" borderId="0" xfId="0" applyFill="1" applyAlignment="1" applyProtection="1">
      <alignment horizontal="left" indent="1"/>
      <protection hidden="1"/>
    </xf>
    <xf numFmtId="0" fontId="0" fillId="0" borderId="0" xfId="0" applyAlignment="1" applyProtection="1">
      <alignment horizontal="center"/>
      <protection hidden="1"/>
    </xf>
    <xf numFmtId="0" fontId="28" fillId="26" borderId="22" xfId="0" applyFont="1" applyFill="1" applyBorder="1" applyAlignment="1" applyProtection="1">
      <alignment horizontal="center" vertical="center" wrapText="1"/>
      <protection hidden="1"/>
    </xf>
    <xf numFmtId="0" fontId="28" fillId="26" borderId="22" xfId="0" applyFont="1" applyFill="1" applyBorder="1" applyAlignment="1" applyProtection="1">
      <alignment horizontal="center" vertical="center"/>
      <protection hidden="1"/>
    </xf>
    <xf numFmtId="0" fontId="43" fillId="21" borderId="0" xfId="362" applyFont="1" applyFill="1" applyAlignment="1" applyProtection="1">
      <alignment vertical="center"/>
      <protection hidden="1"/>
    </xf>
    <xf numFmtId="0" fontId="43" fillId="21" borderId="0" xfId="362" applyFont="1" applyFill="1" applyAlignment="1" applyProtection="1">
      <alignment vertical="center" wrapText="1"/>
      <protection hidden="1"/>
    </xf>
    <xf numFmtId="0" fontId="0" fillId="21" borderId="22" xfId="0" applyFill="1" applyBorder="1" applyProtection="1">
      <protection hidden="1"/>
    </xf>
    <xf numFmtId="0" fontId="0" fillId="21" borderId="22" xfId="0" applyFill="1" applyBorder="1" applyAlignment="1" applyProtection="1">
      <alignment horizontal="center" vertical="center"/>
      <protection hidden="1"/>
    </xf>
    <xf numFmtId="0" fontId="0" fillId="0" borderId="0" xfId="0" applyAlignment="1" applyProtection="1">
      <alignment vertical="center"/>
      <protection hidden="1"/>
    </xf>
    <xf numFmtId="0" fontId="43" fillId="25" borderId="22" xfId="0" applyFont="1" applyFill="1" applyBorder="1" applyAlignment="1" applyProtection="1">
      <alignment horizontal="center" vertical="center"/>
      <protection hidden="1"/>
    </xf>
    <xf numFmtId="0" fontId="31" fillId="25" borderId="22" xfId="0" applyFont="1" applyFill="1" applyBorder="1" applyAlignment="1" applyProtection="1">
      <alignment horizontal="center" vertical="center"/>
      <protection hidden="1"/>
    </xf>
    <xf numFmtId="0" fontId="0" fillId="0" borderId="22" xfId="0" applyBorder="1" applyAlignment="1" applyProtection="1">
      <alignment horizontal="center" vertical="center"/>
      <protection hidden="1"/>
    </xf>
    <xf numFmtId="0" fontId="28" fillId="21" borderId="0" xfId="0" applyFont="1" applyFill="1" applyAlignment="1" applyProtection="1">
      <alignment horizontal="left"/>
      <protection hidden="1"/>
    </xf>
    <xf numFmtId="0" fontId="28" fillId="21" borderId="0" xfId="0" applyFont="1" applyFill="1" applyAlignment="1" applyProtection="1">
      <alignment horizontal="left"/>
      <protection locked="0"/>
    </xf>
    <xf numFmtId="0" fontId="0" fillId="21" borderId="36" xfId="0" applyFill="1" applyBorder="1" applyAlignment="1" applyProtection="1">
      <alignment horizontal="center" vertical="center"/>
      <protection locked="0" hidden="1"/>
    </xf>
    <xf numFmtId="0" fontId="0" fillId="21" borderId="36" xfId="0" applyFill="1" applyBorder="1" applyAlignment="1" applyProtection="1">
      <alignment horizontal="center" vertical="center" wrapText="1"/>
      <protection locked="0" hidden="1"/>
    </xf>
    <xf numFmtId="0" fontId="0" fillId="21" borderId="0" xfId="0" applyFill="1" applyAlignment="1" applyProtection="1">
      <alignment horizontal="left" wrapText="1"/>
      <protection hidden="1"/>
    </xf>
    <xf numFmtId="0" fontId="0" fillId="21" borderId="0" xfId="0" applyFill="1" applyAlignment="1" applyProtection="1">
      <alignment horizontal="left"/>
      <protection hidden="1"/>
    </xf>
    <xf numFmtId="0" fontId="0" fillId="21" borderId="0" xfId="0" applyFill="1" applyAlignment="1" applyProtection="1">
      <alignment vertical="justify" wrapText="1"/>
      <protection hidden="1"/>
    </xf>
    <xf numFmtId="0" fontId="0" fillId="21" borderId="0" xfId="0" applyFill="1" applyProtection="1">
      <protection locked="0"/>
    </xf>
    <xf numFmtId="0" fontId="28" fillId="0" borderId="36" xfId="0" applyFont="1" applyBorder="1" applyAlignment="1" applyProtection="1">
      <alignment vertical="center"/>
      <protection hidden="1"/>
    </xf>
    <xf numFmtId="0" fontId="0" fillId="0" borderId="36" xfId="0" applyBorder="1" applyAlignment="1" applyProtection="1">
      <alignment vertical="center"/>
      <protection locked="0" hidden="1"/>
    </xf>
    <xf numFmtId="0" fontId="0" fillId="0" borderId="36" xfId="0" applyBorder="1" applyAlignment="1" applyProtection="1">
      <alignment horizontal="center" vertical="center" wrapText="1"/>
      <protection locked="0" hidden="1"/>
    </xf>
    <xf numFmtId="0" fontId="0" fillId="0" borderId="48" xfId="0" applyBorder="1" applyAlignment="1" applyProtection="1">
      <alignment vertical="center"/>
      <protection locked="0" hidden="1"/>
    </xf>
    <xf numFmtId="9" fontId="28" fillId="21" borderId="36" xfId="91" applyFont="1" applyFill="1" applyBorder="1" applyAlignment="1" applyProtection="1">
      <alignment horizontal="center" vertical="center" wrapText="1"/>
      <protection hidden="1"/>
    </xf>
    <xf numFmtId="9" fontId="28" fillId="21" borderId="36" xfId="91" applyFont="1" applyFill="1" applyBorder="1" applyAlignment="1" applyProtection="1">
      <alignment horizontal="center" vertical="center"/>
      <protection hidden="1"/>
    </xf>
    <xf numFmtId="9" fontId="28" fillId="21" borderId="48" xfId="91" applyFont="1" applyFill="1" applyBorder="1" applyAlignment="1" applyProtection="1">
      <alignment horizontal="center" vertical="center" wrapText="1"/>
      <protection hidden="1"/>
    </xf>
    <xf numFmtId="9" fontId="28" fillId="21" borderId="0" xfId="91" applyFont="1" applyFill="1" applyBorder="1" applyAlignment="1" applyProtection="1">
      <alignment horizontal="center" vertical="center" wrapText="1"/>
      <protection hidden="1"/>
    </xf>
    <xf numFmtId="0" fontId="28" fillId="21" borderId="36" xfId="0" applyFont="1" applyFill="1" applyBorder="1" applyAlignment="1" applyProtection="1">
      <alignment horizontal="center" vertical="center"/>
      <protection hidden="1"/>
    </xf>
    <xf numFmtId="0" fontId="28" fillId="21" borderId="36" xfId="0" applyFont="1" applyFill="1" applyBorder="1" applyAlignment="1" applyProtection="1">
      <alignment vertical="center" wrapText="1"/>
      <protection hidden="1"/>
    </xf>
    <xf numFmtId="43" fontId="27" fillId="21" borderId="36" xfId="40" applyFont="1" applyFill="1" applyBorder="1" applyAlignment="1" applyProtection="1">
      <alignment vertical="center"/>
      <protection hidden="1"/>
    </xf>
    <xf numFmtId="43" fontId="27" fillId="21" borderId="48" xfId="40" applyFont="1" applyFill="1" applyBorder="1" applyAlignment="1" applyProtection="1">
      <alignment horizontal="center" vertical="center"/>
      <protection hidden="1"/>
    </xf>
    <xf numFmtId="0" fontId="28" fillId="21" borderId="0" xfId="0" applyFont="1" applyFill="1" applyAlignment="1" applyProtection="1">
      <alignment vertical="center" wrapText="1"/>
      <protection hidden="1"/>
    </xf>
    <xf numFmtId="43" fontId="27" fillId="21" borderId="0" xfId="40" applyFont="1" applyFill="1" applyBorder="1" applyAlignment="1" applyProtection="1">
      <alignment horizontal="justify" vertical="center"/>
      <protection hidden="1"/>
    </xf>
    <xf numFmtId="9" fontId="27" fillId="21" borderId="0" xfId="91" applyFont="1" applyFill="1" applyBorder="1" applyAlignment="1" applyProtection="1">
      <alignment horizontal="center" vertical="center"/>
      <protection hidden="1"/>
    </xf>
    <xf numFmtId="43" fontId="27" fillId="21" borderId="0" xfId="40" applyFont="1" applyFill="1" applyBorder="1" applyAlignment="1" applyProtection="1">
      <alignment vertical="center"/>
      <protection hidden="1"/>
    </xf>
    <xf numFmtId="43" fontId="27" fillId="21" borderId="0" xfId="40" applyFont="1" applyFill="1" applyBorder="1" applyAlignment="1" applyProtection="1">
      <alignment horizontal="center" vertical="center"/>
      <protection hidden="1"/>
    </xf>
    <xf numFmtId="43" fontId="0" fillId="0" borderId="0" xfId="0" applyNumberFormat="1" applyProtection="1">
      <protection hidden="1"/>
    </xf>
    <xf numFmtId="0" fontId="28" fillId="21" borderId="21" xfId="0" applyFont="1" applyFill="1" applyBorder="1" applyProtection="1">
      <protection hidden="1"/>
    </xf>
    <xf numFmtId="0" fontId="28" fillId="0" borderId="0" xfId="0" applyFont="1" applyAlignment="1" applyProtection="1">
      <alignment vertical="center"/>
      <protection hidden="1"/>
    </xf>
    <xf numFmtId="0" fontId="28" fillId="0" borderId="0" xfId="0" applyFont="1" applyAlignment="1" applyProtection="1">
      <alignment vertical="center" wrapText="1"/>
      <protection hidden="1"/>
    </xf>
    <xf numFmtId="170" fontId="27" fillId="0" borderId="0" xfId="40" applyNumberFormat="1" applyFont="1" applyFill="1" applyBorder="1" applyAlignment="1" applyProtection="1">
      <alignment vertical="center"/>
      <protection hidden="1"/>
    </xf>
    <xf numFmtId="170" fontId="27" fillId="0" borderId="0" xfId="40" applyNumberFormat="1" applyFont="1" applyFill="1" applyBorder="1" applyAlignment="1" applyProtection="1">
      <alignment horizontal="justify" vertical="center"/>
      <protection hidden="1"/>
    </xf>
    <xf numFmtId="0" fontId="28" fillId="0" borderId="0" xfId="0" applyFont="1" applyAlignment="1" applyProtection="1">
      <alignment horizontal="center" vertical="center"/>
      <protection hidden="1"/>
    </xf>
    <xf numFmtId="0" fontId="28" fillId="0" borderId="48" xfId="0" applyFont="1" applyBorder="1" applyAlignment="1" applyProtection="1">
      <alignment horizontal="center" vertical="center"/>
      <protection hidden="1"/>
    </xf>
    <xf numFmtId="0" fontId="28" fillId="21" borderId="16" xfId="0" applyFont="1" applyFill="1" applyBorder="1" applyAlignment="1" applyProtection="1">
      <alignment vertical="center"/>
      <protection hidden="1"/>
    </xf>
    <xf numFmtId="43" fontId="28" fillId="21" borderId="16" xfId="40" applyFont="1" applyFill="1" applyBorder="1" applyAlignment="1" applyProtection="1">
      <alignment vertical="center"/>
      <protection hidden="1"/>
    </xf>
    <xf numFmtId="43" fontId="28" fillId="21" borderId="16" xfId="0" applyNumberFormat="1" applyFont="1" applyFill="1" applyBorder="1" applyAlignment="1" applyProtection="1">
      <alignment vertical="center"/>
      <protection hidden="1"/>
    </xf>
    <xf numFmtId="0" fontId="28" fillId="21" borderId="48" xfId="0" applyFont="1" applyFill="1" applyBorder="1" applyAlignment="1" applyProtection="1">
      <alignment vertical="center"/>
      <protection hidden="1"/>
    </xf>
    <xf numFmtId="43" fontId="0" fillId="21" borderId="36" xfId="40" applyFont="1" applyFill="1" applyBorder="1" applyAlignment="1" applyProtection="1">
      <alignment vertical="center"/>
      <protection hidden="1"/>
    </xf>
    <xf numFmtId="0" fontId="28" fillId="21" borderId="0" xfId="0" applyFont="1" applyFill="1" applyAlignment="1" applyProtection="1">
      <alignment vertical="center"/>
      <protection hidden="1"/>
    </xf>
    <xf numFmtId="43" fontId="0" fillId="21" borderId="0" xfId="40" applyFont="1" applyFill="1" applyBorder="1" applyAlignment="1" applyProtection="1">
      <alignment vertical="center"/>
      <protection hidden="1"/>
    </xf>
    <xf numFmtId="43" fontId="28" fillId="21" borderId="0" xfId="40" applyFont="1" applyFill="1" applyBorder="1" applyAlignment="1" applyProtection="1">
      <alignment vertical="center"/>
      <protection hidden="1"/>
    </xf>
    <xf numFmtId="43" fontId="28" fillId="21" borderId="0" xfId="0" applyNumberFormat="1" applyFont="1" applyFill="1" applyAlignment="1" applyProtection="1">
      <alignment vertical="center"/>
      <protection hidden="1"/>
    </xf>
    <xf numFmtId="43" fontId="28" fillId="21" borderId="48" xfId="0" applyNumberFormat="1" applyFont="1" applyFill="1" applyBorder="1" applyAlignment="1" applyProtection="1">
      <alignment vertical="center"/>
      <protection hidden="1"/>
    </xf>
    <xf numFmtId="0" fontId="70" fillId="0" borderId="0" xfId="0" applyFont="1" applyAlignment="1" applyProtection="1">
      <alignment vertical="center"/>
      <protection hidden="1"/>
    </xf>
    <xf numFmtId="10" fontId="0" fillId="21" borderId="48" xfId="91" applyNumberFormat="1" applyFont="1" applyFill="1" applyBorder="1" applyAlignment="1" applyProtection="1">
      <alignment vertical="center"/>
      <protection hidden="1"/>
    </xf>
    <xf numFmtId="43" fontId="0" fillId="21" borderId="48" xfId="40" applyFont="1" applyFill="1" applyBorder="1" applyAlignment="1" applyProtection="1">
      <alignment vertical="center"/>
      <protection hidden="1"/>
    </xf>
    <xf numFmtId="0" fontId="71" fillId="0" borderId="0" xfId="0" applyFont="1" applyAlignment="1" applyProtection="1">
      <alignment vertical="center"/>
      <protection hidden="1"/>
    </xf>
    <xf numFmtId="0" fontId="0" fillId="21" borderId="0" xfId="0" applyFill="1" applyAlignment="1" applyProtection="1">
      <alignment horizontal="center"/>
      <protection hidden="1"/>
    </xf>
    <xf numFmtId="0" fontId="69" fillId="0" borderId="0" xfId="0" applyFont="1" applyAlignment="1" applyProtection="1">
      <alignment vertical="center"/>
      <protection hidden="1"/>
    </xf>
    <xf numFmtId="0" fontId="68" fillId="0" borderId="0" xfId="0" applyFont="1" applyAlignment="1" applyProtection="1">
      <alignment vertical="center"/>
      <protection hidden="1"/>
    </xf>
    <xf numFmtId="0" fontId="28" fillId="21" borderId="36" xfId="0" applyFont="1" applyFill="1" applyBorder="1" applyAlignment="1" applyProtection="1">
      <alignment horizontal="center" vertical="center" wrapText="1"/>
      <protection hidden="1"/>
    </xf>
    <xf numFmtId="9" fontId="28" fillId="21" borderId="48" xfId="91" applyFont="1" applyFill="1" applyBorder="1" applyAlignment="1" applyProtection="1">
      <alignment horizontal="center" vertical="center"/>
      <protection hidden="1"/>
    </xf>
    <xf numFmtId="10" fontId="28" fillId="21" borderId="0" xfId="91" applyNumberFormat="1" applyFont="1" applyFill="1" applyBorder="1" applyAlignment="1" applyProtection="1">
      <alignment horizontal="center"/>
      <protection hidden="1"/>
    </xf>
    <xf numFmtId="0" fontId="28" fillId="21" borderId="36" xfId="0" applyFont="1" applyFill="1" applyBorder="1" applyAlignment="1" applyProtection="1">
      <alignment vertical="center"/>
      <protection locked="0"/>
    </xf>
    <xf numFmtId="0" fontId="28" fillId="21" borderId="48" xfId="0" applyFont="1" applyFill="1" applyBorder="1" applyAlignment="1" applyProtection="1">
      <alignment vertical="center"/>
      <protection locked="0"/>
    </xf>
    <xf numFmtId="2" fontId="4" fillId="0" borderId="0" xfId="87" applyFont="1" applyProtection="1">
      <protection hidden="1"/>
    </xf>
    <xf numFmtId="0" fontId="3" fillId="0" borderId="0" xfId="85" applyFont="1" applyAlignment="1" applyProtection="1">
      <alignment horizontal="center" vertical="center"/>
      <protection hidden="1"/>
    </xf>
    <xf numFmtId="0" fontId="3" fillId="0" borderId="0" xfId="85" applyFont="1" applyAlignment="1" applyProtection="1">
      <alignment horizontal="centerContinuous" vertical="center"/>
      <protection hidden="1"/>
    </xf>
    <xf numFmtId="0" fontId="4" fillId="0" borderId="0" xfId="85" applyFont="1" applyAlignment="1" applyProtection="1">
      <alignment horizontal="centerContinuous" vertical="center"/>
      <protection hidden="1"/>
    </xf>
    <xf numFmtId="43" fontId="3" fillId="20" borderId="0" xfId="40" applyFont="1" applyFill="1" applyBorder="1" applyAlignment="1" applyProtection="1">
      <alignment horizontal="center"/>
      <protection hidden="1"/>
    </xf>
    <xf numFmtId="43" fontId="3" fillId="20" borderId="48" xfId="40" applyFont="1" applyFill="1" applyBorder="1" applyAlignment="1" applyProtection="1">
      <alignment horizontal="center" wrapText="1"/>
      <protection hidden="1"/>
    </xf>
    <xf numFmtId="0" fontId="4" fillId="0" borderId="13" xfId="85" applyFont="1" applyBorder="1" applyAlignment="1" applyProtection="1">
      <alignment horizontal="center" vertical="center"/>
      <protection hidden="1"/>
    </xf>
    <xf numFmtId="0" fontId="4" fillId="0" borderId="42" xfId="85" applyFont="1" applyBorder="1" applyAlignment="1" applyProtection="1">
      <alignment horizontal="center" vertical="center"/>
      <protection hidden="1"/>
    </xf>
    <xf numFmtId="0" fontId="4" fillId="0" borderId="48" xfId="85" applyFont="1" applyBorder="1" applyAlignment="1" applyProtection="1">
      <alignment horizontal="center" vertical="center"/>
      <protection hidden="1"/>
    </xf>
    <xf numFmtId="0" fontId="4" fillId="0" borderId="0" xfId="85" applyFont="1" applyAlignment="1" applyProtection="1">
      <alignment horizontal="center" vertical="center"/>
      <protection hidden="1"/>
    </xf>
    <xf numFmtId="0" fontId="3" fillId="0" borderId="21" xfId="85" applyFont="1" applyBorder="1" applyAlignment="1" applyProtection="1">
      <alignment horizontal="center" vertical="center"/>
      <protection hidden="1"/>
    </xf>
    <xf numFmtId="0" fontId="28" fillId="25" borderId="0" xfId="0" applyFont="1" applyFill="1" applyAlignment="1" applyProtection="1">
      <alignment vertical="center"/>
      <protection hidden="1"/>
    </xf>
    <xf numFmtId="43" fontId="3" fillId="20" borderId="48" xfId="40" applyFont="1" applyFill="1" applyBorder="1" applyAlignment="1" applyProtection="1">
      <alignment horizontal="center" vertical="center" wrapText="1"/>
      <protection hidden="1"/>
    </xf>
    <xf numFmtId="0" fontId="28" fillId="21" borderId="48" xfId="0" applyFont="1" applyFill="1" applyBorder="1" applyAlignment="1" applyProtection="1">
      <alignment horizontal="center" vertical="center" wrapText="1"/>
      <protection hidden="1"/>
    </xf>
    <xf numFmtId="0" fontId="28" fillId="25" borderId="0" xfId="0" applyFont="1" applyFill="1" applyAlignment="1" applyProtection="1">
      <alignment horizontal="center" vertical="center" wrapText="1"/>
      <protection hidden="1"/>
    </xf>
    <xf numFmtId="0" fontId="4" fillId="0" borderId="0" xfId="85" quotePrefix="1" applyFont="1" applyAlignment="1" applyProtection="1">
      <alignment horizontal="center" vertical="center"/>
      <protection hidden="1"/>
    </xf>
    <xf numFmtId="2" fontId="3" fillId="0" borderId="0" xfId="87" applyFont="1" applyProtection="1">
      <protection hidden="1"/>
    </xf>
    <xf numFmtId="0" fontId="4" fillId="0" borderId="48" xfId="85" applyFont="1" applyBorder="1" applyAlignment="1" applyProtection="1">
      <alignment horizontal="center" vertical="center"/>
      <protection locked="0"/>
    </xf>
    <xf numFmtId="2" fontId="3" fillId="0" borderId="0" xfId="87" applyFont="1" applyProtection="1">
      <protection locked="0"/>
    </xf>
    <xf numFmtId="0" fontId="4" fillId="20" borderId="0" xfId="0" applyFont="1" applyFill="1" applyProtection="1">
      <protection hidden="1"/>
    </xf>
    <xf numFmtId="43" fontId="4" fillId="20" borderId="0" xfId="40" applyFont="1" applyFill="1" applyBorder="1" applyProtection="1">
      <protection hidden="1"/>
    </xf>
    <xf numFmtId="0" fontId="3" fillId="20" borderId="0" xfId="41" applyNumberFormat="1" applyFont="1" applyFill="1" applyBorder="1" applyAlignment="1" applyProtection="1">
      <alignment horizontal="left"/>
      <protection hidden="1"/>
    </xf>
    <xf numFmtId="43" fontId="3" fillId="20" borderId="0" xfId="40" applyFont="1" applyFill="1" applyBorder="1" applyAlignment="1" applyProtection="1">
      <alignment horizontal="left"/>
      <protection hidden="1"/>
    </xf>
    <xf numFmtId="0" fontId="3" fillId="20" borderId="36" xfId="0" applyFont="1" applyFill="1" applyBorder="1" applyAlignment="1" applyProtection="1">
      <alignment horizontal="center"/>
      <protection hidden="1"/>
    </xf>
    <xf numFmtId="0" fontId="4" fillId="20" borderId="15" xfId="0" applyFont="1" applyFill="1" applyBorder="1" applyAlignment="1" applyProtection="1">
      <alignment horizontal="center"/>
      <protection hidden="1"/>
    </xf>
    <xf numFmtId="0" fontId="4" fillId="20" borderId="16" xfId="0" applyFont="1" applyFill="1" applyBorder="1" applyAlignment="1" applyProtection="1">
      <alignment horizontal="center"/>
      <protection hidden="1"/>
    </xf>
    <xf numFmtId="0" fontId="4" fillId="20" borderId="0" xfId="0" applyFont="1" applyFill="1" applyAlignment="1" applyProtection="1">
      <alignment horizontal="center"/>
      <protection hidden="1"/>
    </xf>
    <xf numFmtId="43" fontId="3" fillId="20" borderId="0" xfId="40" applyFont="1" applyFill="1" applyBorder="1" applyProtection="1">
      <protection hidden="1"/>
    </xf>
    <xf numFmtId="0" fontId="4" fillId="20" borderId="37" xfId="0" applyFont="1" applyFill="1" applyBorder="1" applyProtection="1">
      <protection hidden="1"/>
    </xf>
    <xf numFmtId="0" fontId="3" fillId="20" borderId="38" xfId="0" applyFont="1" applyFill="1" applyBorder="1" applyAlignment="1" applyProtection="1">
      <alignment horizontal="center"/>
      <protection hidden="1"/>
    </xf>
    <xf numFmtId="0" fontId="4" fillId="20" borderId="36" xfId="0" applyFont="1" applyFill="1" applyBorder="1" applyAlignment="1" applyProtection="1">
      <alignment horizontal="center"/>
      <protection hidden="1"/>
    </xf>
    <xf numFmtId="0" fontId="4" fillId="20" borderId="36" xfId="0" applyFont="1" applyFill="1" applyBorder="1" applyProtection="1">
      <protection hidden="1"/>
    </xf>
    <xf numFmtId="0" fontId="4" fillId="20" borderId="13" xfId="0" applyFont="1" applyFill="1" applyBorder="1" applyAlignment="1" applyProtection="1">
      <alignment horizontal="center" vertical="top"/>
      <protection hidden="1"/>
    </xf>
    <xf numFmtId="0" fontId="4" fillId="20" borderId="13" xfId="0" applyFont="1" applyFill="1" applyBorder="1" applyAlignment="1" applyProtection="1">
      <alignment vertical="top" wrapText="1"/>
      <protection hidden="1"/>
    </xf>
    <xf numFmtId="0" fontId="4" fillId="20" borderId="17" xfId="0" applyFont="1" applyFill="1" applyBorder="1" applyAlignment="1" applyProtection="1">
      <alignment vertical="center"/>
      <protection hidden="1"/>
    </xf>
    <xf numFmtId="0" fontId="3" fillId="20" borderId="0" xfId="0" applyFont="1" applyFill="1" applyProtection="1">
      <protection hidden="1"/>
    </xf>
    <xf numFmtId="43" fontId="4" fillId="20" borderId="15" xfId="40" applyFont="1" applyFill="1" applyBorder="1" applyProtection="1">
      <protection locked="0"/>
    </xf>
    <xf numFmtId="43" fontId="4" fillId="20" borderId="16" xfId="40" applyFont="1" applyFill="1" applyBorder="1" applyProtection="1">
      <protection locked="0"/>
    </xf>
    <xf numFmtId="0" fontId="4" fillId="20" borderId="14" xfId="0" applyFont="1" applyFill="1" applyBorder="1" applyAlignment="1" applyProtection="1">
      <alignment horizontal="justify" vertical="top" wrapText="1"/>
      <protection locked="0"/>
    </xf>
    <xf numFmtId="0" fontId="4" fillId="21" borderId="14" xfId="0" applyFont="1" applyFill="1" applyBorder="1" applyAlignment="1" applyProtection="1">
      <alignment horizontal="justify" vertical="top" wrapText="1"/>
      <protection locked="0"/>
    </xf>
    <xf numFmtId="0" fontId="3" fillId="20" borderId="0" xfId="0" applyFont="1" applyFill="1" applyProtection="1">
      <protection locked="0"/>
    </xf>
    <xf numFmtId="0" fontId="4" fillId="21" borderId="0" xfId="86" applyFont="1" applyFill="1" applyProtection="1">
      <protection hidden="1"/>
    </xf>
    <xf numFmtId="169" fontId="4" fillId="21" borderId="0" xfId="41" applyNumberFormat="1" applyFont="1" applyFill="1" applyBorder="1" applyProtection="1">
      <protection hidden="1"/>
    </xf>
    <xf numFmtId="0" fontId="3" fillId="21" borderId="36" xfId="86" applyFont="1" applyFill="1" applyBorder="1" applyAlignment="1" applyProtection="1">
      <alignment horizontal="center" vertical="center" wrapText="1"/>
      <protection hidden="1"/>
    </xf>
    <xf numFmtId="0" fontId="4" fillId="21" borderId="15" xfId="86" applyFont="1" applyFill="1" applyBorder="1" applyAlignment="1" applyProtection="1">
      <alignment horizontal="center"/>
      <protection hidden="1"/>
    </xf>
    <xf numFmtId="169" fontId="4" fillId="21" borderId="15" xfId="41" applyNumberFormat="1" applyFont="1" applyFill="1" applyBorder="1" applyAlignment="1" applyProtection="1">
      <alignment horizontal="center"/>
      <protection hidden="1"/>
    </xf>
    <xf numFmtId="169" fontId="3" fillId="21" borderId="15" xfId="41" applyNumberFormat="1" applyFont="1" applyFill="1" applyBorder="1" applyAlignment="1" applyProtection="1">
      <alignment horizontal="center"/>
      <protection hidden="1"/>
    </xf>
    <xf numFmtId="43" fontId="4" fillId="21" borderId="10" xfId="930" applyFont="1" applyFill="1" applyBorder="1" applyProtection="1">
      <protection hidden="1"/>
    </xf>
    <xf numFmtId="43" fontId="4" fillId="21" borderId="11" xfId="930" applyFont="1" applyFill="1" applyBorder="1" applyProtection="1">
      <protection hidden="1"/>
    </xf>
    <xf numFmtId="169" fontId="4" fillId="21" borderId="15" xfId="41" applyNumberFormat="1" applyFont="1" applyFill="1" applyBorder="1" applyProtection="1">
      <protection hidden="1"/>
    </xf>
    <xf numFmtId="169" fontId="4" fillId="21" borderId="49" xfId="41" applyNumberFormat="1" applyFont="1" applyFill="1" applyBorder="1" applyProtection="1">
      <protection hidden="1"/>
    </xf>
    <xf numFmtId="0" fontId="4" fillId="21" borderId="15" xfId="86" applyFont="1" applyFill="1" applyBorder="1" applyAlignment="1" applyProtection="1">
      <alignment horizontal="center" vertical="center"/>
      <protection hidden="1"/>
    </xf>
    <xf numFmtId="169" fontId="4" fillId="21" borderId="49" xfId="41" applyNumberFormat="1" applyFont="1" applyFill="1" applyBorder="1" applyAlignment="1" applyProtection="1">
      <alignment horizontal="center"/>
      <protection hidden="1"/>
    </xf>
    <xf numFmtId="169" fontId="3" fillId="21" borderId="56" xfId="41" applyNumberFormat="1" applyFont="1" applyFill="1" applyBorder="1" applyAlignment="1" applyProtection="1">
      <alignment horizontal="center"/>
      <protection hidden="1"/>
    </xf>
    <xf numFmtId="43" fontId="4" fillId="21" borderId="53" xfId="930" applyFont="1" applyFill="1" applyBorder="1" applyAlignment="1" applyProtection="1">
      <alignment horizontal="center"/>
      <protection hidden="1"/>
    </xf>
    <xf numFmtId="43" fontId="4" fillId="21" borderId="53" xfId="930" applyFont="1" applyFill="1" applyBorder="1" applyProtection="1">
      <protection hidden="1"/>
    </xf>
    <xf numFmtId="43" fontId="77" fillId="21" borderId="0" xfId="930" applyFont="1" applyFill="1" applyBorder="1" applyProtection="1">
      <protection hidden="1"/>
    </xf>
    <xf numFmtId="43" fontId="4" fillId="21" borderId="0" xfId="930" applyFont="1" applyFill="1" applyBorder="1" applyProtection="1">
      <protection hidden="1"/>
    </xf>
    <xf numFmtId="43" fontId="4" fillId="21" borderId="0" xfId="930" applyFont="1" applyFill="1" applyBorder="1" applyAlignment="1" applyProtection="1">
      <alignment horizontal="left" vertical="justify" wrapText="1"/>
      <protection hidden="1"/>
    </xf>
    <xf numFmtId="0" fontId="3" fillId="21" borderId="0" xfId="86" applyFont="1" applyFill="1" applyProtection="1">
      <protection hidden="1"/>
    </xf>
    <xf numFmtId="0" fontId="4" fillId="21" borderId="0" xfId="86" applyFont="1" applyFill="1" applyAlignment="1" applyProtection="1">
      <alignment horizontal="justify" vertical="justify" wrapText="1"/>
      <protection hidden="1"/>
    </xf>
    <xf numFmtId="0" fontId="4" fillId="21" borderId="0" xfId="86" applyFont="1" applyFill="1" applyAlignment="1" applyProtection="1">
      <alignment vertical="justify" wrapText="1"/>
      <protection hidden="1"/>
    </xf>
    <xf numFmtId="169" fontId="3" fillId="21" borderId="15" xfId="41" applyNumberFormat="1" applyFont="1" applyFill="1" applyBorder="1" applyAlignment="1" applyProtection="1">
      <alignment horizontal="center"/>
      <protection locked="0"/>
    </xf>
    <xf numFmtId="169" fontId="4" fillId="21" borderId="15" xfId="41" applyNumberFormat="1" applyFont="1" applyFill="1" applyBorder="1" applyProtection="1">
      <protection locked="0"/>
    </xf>
    <xf numFmtId="169" fontId="4" fillId="21" borderId="15" xfId="41" applyNumberFormat="1" applyFont="1" applyFill="1" applyBorder="1" applyAlignment="1" applyProtection="1">
      <alignment horizontal="center"/>
      <protection locked="0"/>
    </xf>
    <xf numFmtId="169" fontId="4" fillId="0" borderId="15" xfId="41" applyNumberFormat="1" applyFont="1" applyFill="1" applyBorder="1" applyAlignment="1" applyProtection="1">
      <alignment horizontal="center"/>
      <protection locked="0"/>
    </xf>
    <xf numFmtId="170" fontId="7" fillId="21" borderId="0" xfId="44" applyNumberFormat="1" applyFont="1" applyFill="1" applyAlignment="1" applyProtection="1">
      <alignment vertical="center"/>
      <protection hidden="1"/>
    </xf>
    <xf numFmtId="0" fontId="3" fillId="21" borderId="16" xfId="81" applyFont="1" applyFill="1" applyBorder="1" applyAlignment="1" applyProtection="1">
      <alignment horizontal="center" vertical="center" wrapText="1"/>
      <protection hidden="1"/>
    </xf>
    <xf numFmtId="170" fontId="3" fillId="21" borderId="16" xfId="44" applyNumberFormat="1" applyFont="1" applyFill="1" applyBorder="1" applyAlignment="1" applyProtection="1">
      <alignment horizontal="center" vertical="center" wrapText="1"/>
      <protection hidden="1"/>
    </xf>
    <xf numFmtId="1" fontId="4" fillId="21" borderId="16" xfId="81" applyNumberFormat="1" applyFont="1" applyFill="1" applyBorder="1" applyAlignment="1" applyProtection="1">
      <alignment horizontal="center" vertical="center" wrapText="1"/>
      <protection hidden="1"/>
    </xf>
    <xf numFmtId="1" fontId="4" fillId="21" borderId="16" xfId="44" applyNumberFormat="1" applyFont="1" applyFill="1" applyBorder="1" applyAlignment="1" applyProtection="1">
      <alignment horizontal="center" vertical="center" wrapText="1"/>
      <protection hidden="1"/>
    </xf>
    <xf numFmtId="1" fontId="4" fillId="21" borderId="36" xfId="44" applyNumberFormat="1" applyFont="1" applyFill="1" applyBorder="1" applyAlignment="1" applyProtection="1">
      <alignment horizontal="center" vertical="center"/>
      <protection hidden="1"/>
    </xf>
    <xf numFmtId="0" fontId="4" fillId="21" borderId="49" xfId="81" applyFont="1" applyFill="1" applyBorder="1" applyAlignment="1" applyProtection="1">
      <alignment vertical="center"/>
      <protection hidden="1"/>
    </xf>
    <xf numFmtId="169" fontId="4" fillId="21" borderId="15" xfId="44" applyNumberFormat="1" applyFont="1" applyFill="1" applyBorder="1" applyAlignment="1" applyProtection="1">
      <alignment vertical="center"/>
      <protection hidden="1"/>
    </xf>
    <xf numFmtId="0" fontId="4" fillId="21" borderId="15" xfId="81" applyFont="1" applyFill="1" applyBorder="1" applyAlignment="1" applyProtection="1">
      <alignment horizontal="center" vertical="center"/>
      <protection hidden="1"/>
    </xf>
    <xf numFmtId="170" fontId="4" fillId="21" borderId="15" xfId="930" applyNumberFormat="1" applyFont="1" applyFill="1" applyBorder="1" applyAlignment="1" applyProtection="1">
      <alignment vertical="center"/>
      <protection hidden="1"/>
    </xf>
    <xf numFmtId="0" fontId="4" fillId="21" borderId="16" xfId="81" applyFont="1" applyFill="1" applyBorder="1" applyAlignment="1" applyProtection="1">
      <alignment vertical="center"/>
      <protection hidden="1"/>
    </xf>
    <xf numFmtId="0" fontId="3" fillId="21" borderId="36" xfId="81" applyFont="1" applyFill="1" applyBorder="1" applyAlignment="1" applyProtection="1">
      <alignment vertical="center"/>
      <protection hidden="1"/>
    </xf>
    <xf numFmtId="169" fontId="3" fillId="21" borderId="36" xfId="44" applyNumberFormat="1" applyFont="1" applyFill="1" applyBorder="1" applyAlignment="1" applyProtection="1">
      <alignment vertical="center"/>
      <protection hidden="1"/>
    </xf>
    <xf numFmtId="0" fontId="4" fillId="21" borderId="0" xfId="81" applyFont="1" applyFill="1" applyAlignment="1" applyProtection="1">
      <alignment vertical="center"/>
      <protection hidden="1"/>
    </xf>
    <xf numFmtId="170" fontId="4" fillId="21" borderId="0" xfId="44" applyNumberFormat="1" applyFont="1" applyFill="1" applyAlignment="1" applyProtection="1">
      <alignment vertical="center"/>
      <protection hidden="1"/>
    </xf>
    <xf numFmtId="170" fontId="3" fillId="21" borderId="0" xfId="44" applyNumberFormat="1" applyFont="1" applyFill="1" applyAlignment="1" applyProtection="1">
      <alignment horizontal="right" vertical="center"/>
      <protection hidden="1"/>
    </xf>
    <xf numFmtId="170" fontId="3" fillId="21" borderId="0" xfId="44" applyNumberFormat="1" applyFont="1" applyFill="1" applyAlignment="1" applyProtection="1">
      <alignment vertical="center"/>
      <protection hidden="1"/>
    </xf>
    <xf numFmtId="169" fontId="4" fillId="21" borderId="15" xfId="44" applyNumberFormat="1" applyFont="1" applyFill="1" applyBorder="1" applyAlignment="1" applyProtection="1">
      <alignment vertical="center"/>
      <protection locked="0"/>
    </xf>
    <xf numFmtId="9" fontId="4" fillId="21" borderId="15" xfId="81" applyNumberFormat="1" applyFont="1" applyFill="1" applyBorder="1" applyAlignment="1" applyProtection="1">
      <alignment horizontal="center" vertical="center"/>
      <protection locked="0"/>
    </xf>
    <xf numFmtId="0" fontId="5" fillId="20" borderId="0" xfId="0" applyFont="1" applyFill="1" applyProtection="1">
      <protection hidden="1"/>
    </xf>
    <xf numFmtId="0" fontId="10" fillId="20" borderId="36" xfId="0" applyFont="1" applyFill="1" applyBorder="1" applyAlignment="1" applyProtection="1">
      <alignment horizontal="center" vertical="center"/>
      <protection hidden="1"/>
    </xf>
    <xf numFmtId="0" fontId="10" fillId="20" borderId="36" xfId="0" applyFont="1" applyFill="1" applyBorder="1" applyAlignment="1" applyProtection="1">
      <alignment horizontal="center" vertical="center" wrapText="1"/>
      <protection hidden="1"/>
    </xf>
    <xf numFmtId="0" fontId="5" fillId="20" borderId="0" xfId="0" applyFont="1" applyFill="1" applyAlignment="1" applyProtection="1">
      <alignment vertical="center"/>
      <protection hidden="1"/>
    </xf>
    <xf numFmtId="17" fontId="5" fillId="20" borderId="15" xfId="0" applyNumberFormat="1" applyFont="1" applyFill="1" applyBorder="1" applyAlignment="1" applyProtection="1">
      <alignment horizontal="center"/>
      <protection hidden="1"/>
    </xf>
    <xf numFmtId="14" fontId="5" fillId="21" borderId="15" xfId="0" applyNumberFormat="1" applyFont="1" applyFill="1" applyBorder="1" applyProtection="1">
      <protection hidden="1"/>
    </xf>
    <xf numFmtId="170" fontId="5" fillId="20" borderId="15" xfId="52" applyNumberFormat="1" applyFont="1" applyFill="1" applyBorder="1" applyProtection="1">
      <protection hidden="1"/>
    </xf>
    <xf numFmtId="170" fontId="5" fillId="20" borderId="0" xfId="0" applyNumberFormat="1" applyFont="1" applyFill="1" applyProtection="1">
      <protection hidden="1"/>
    </xf>
    <xf numFmtId="17" fontId="10" fillId="20" borderId="13" xfId="0" applyNumberFormat="1" applyFont="1" applyFill="1" applyBorder="1" applyAlignment="1" applyProtection="1">
      <alignment horizontal="center"/>
      <protection hidden="1"/>
    </xf>
    <xf numFmtId="170" fontId="10" fillId="21" borderId="13" xfId="52" applyNumberFormat="1" applyFont="1" applyFill="1" applyBorder="1" applyProtection="1">
      <protection hidden="1"/>
    </xf>
    <xf numFmtId="14" fontId="10" fillId="21" borderId="13" xfId="0" applyNumberFormat="1" applyFont="1" applyFill="1" applyBorder="1" applyProtection="1">
      <protection hidden="1"/>
    </xf>
    <xf numFmtId="170" fontId="10" fillId="20" borderId="13" xfId="52" applyNumberFormat="1" applyFont="1" applyFill="1" applyBorder="1" applyProtection="1">
      <protection hidden="1"/>
    </xf>
    <xf numFmtId="170" fontId="10" fillId="20" borderId="36" xfId="0" applyNumberFormat="1" applyFont="1" applyFill="1" applyBorder="1" applyAlignment="1" applyProtection="1">
      <alignment horizontal="center"/>
      <protection hidden="1"/>
    </xf>
    <xf numFmtId="0" fontId="10" fillId="20" borderId="0" xfId="0" applyFont="1" applyFill="1" applyProtection="1">
      <protection hidden="1"/>
    </xf>
    <xf numFmtId="0" fontId="10" fillId="20" borderId="0" xfId="0" applyFont="1" applyFill="1" applyAlignment="1" applyProtection="1">
      <alignment horizontal="center"/>
      <protection hidden="1"/>
    </xf>
    <xf numFmtId="170" fontId="10" fillId="20" borderId="0" xfId="0" applyNumberFormat="1" applyFont="1" applyFill="1" applyAlignment="1" applyProtection="1">
      <alignment horizontal="center"/>
      <protection hidden="1"/>
    </xf>
    <xf numFmtId="43" fontId="3" fillId="21" borderId="0" xfId="40" applyFont="1" applyFill="1" applyBorder="1" applyAlignment="1" applyProtection="1">
      <alignment horizontal="left"/>
      <protection hidden="1"/>
    </xf>
    <xf numFmtId="0" fontId="5" fillId="21" borderId="0" xfId="0" applyFont="1" applyFill="1" applyAlignment="1" applyProtection="1">
      <alignment horizontal="left" vertical="top" wrapText="1"/>
      <protection hidden="1"/>
    </xf>
    <xf numFmtId="170" fontId="5" fillId="20" borderId="0" xfId="40" applyNumberFormat="1" applyFont="1" applyFill="1" applyProtection="1">
      <protection hidden="1"/>
    </xf>
    <xf numFmtId="17" fontId="10" fillId="20" borderId="36" xfId="0" applyNumberFormat="1" applyFont="1" applyFill="1" applyBorder="1" applyAlignment="1" applyProtection="1">
      <alignment horizontal="center"/>
      <protection hidden="1"/>
    </xf>
    <xf numFmtId="170" fontId="10" fillId="21" borderId="36" xfId="52" applyNumberFormat="1" applyFont="1" applyFill="1" applyBorder="1" applyProtection="1">
      <protection hidden="1"/>
    </xf>
    <xf numFmtId="14" fontId="10" fillId="21" borderId="36" xfId="0" applyNumberFormat="1" applyFont="1" applyFill="1" applyBorder="1" applyProtection="1">
      <protection hidden="1"/>
    </xf>
    <xf numFmtId="170" fontId="10" fillId="20" borderId="36" xfId="52" applyNumberFormat="1" applyFont="1" applyFill="1" applyBorder="1" applyProtection="1">
      <protection hidden="1"/>
    </xf>
    <xf numFmtId="0" fontId="10" fillId="0" borderId="36" xfId="0" applyFont="1" applyBorder="1" applyAlignment="1" applyProtection="1">
      <alignment horizontal="center" vertical="center"/>
      <protection hidden="1"/>
    </xf>
    <xf numFmtId="0" fontId="10" fillId="0" borderId="36" xfId="0" applyFont="1" applyBorder="1" applyAlignment="1" applyProtection="1">
      <alignment horizontal="center" vertical="center" wrapText="1"/>
      <protection hidden="1"/>
    </xf>
    <xf numFmtId="0" fontId="5" fillId="0" borderId="15" xfId="0" applyFont="1" applyBorder="1" applyProtection="1">
      <protection hidden="1"/>
    </xf>
    <xf numFmtId="170" fontId="1" fillId="21" borderId="13" xfId="54" applyNumberFormat="1" applyFont="1" applyFill="1" applyBorder="1" applyProtection="1">
      <protection hidden="1"/>
    </xf>
    <xf numFmtId="170" fontId="5" fillId="21" borderId="13" xfId="52" applyNumberFormat="1" applyFont="1" applyFill="1" applyBorder="1" applyProtection="1">
      <protection hidden="1"/>
    </xf>
    <xf numFmtId="0" fontId="5" fillId="0" borderId="0" xfId="0" applyFont="1" applyProtection="1">
      <protection hidden="1"/>
    </xf>
    <xf numFmtId="170" fontId="5" fillId="21" borderId="42" xfId="52" applyNumberFormat="1" applyFont="1" applyFill="1" applyBorder="1" applyProtection="1">
      <protection hidden="1"/>
    </xf>
    <xf numFmtId="0" fontId="5" fillId="20" borderId="40" xfId="0" applyFont="1" applyFill="1" applyBorder="1" applyAlignment="1" applyProtection="1">
      <alignment horizontal="left" vertical="top" wrapText="1"/>
      <protection hidden="1"/>
    </xf>
    <xf numFmtId="0" fontId="5" fillId="20" borderId="0" xfId="0" applyFont="1" applyFill="1" applyAlignment="1" applyProtection="1">
      <alignment horizontal="left" vertical="top" wrapText="1"/>
      <protection hidden="1"/>
    </xf>
    <xf numFmtId="0" fontId="5" fillId="20" borderId="0" xfId="0" applyFont="1" applyFill="1" applyAlignment="1" applyProtection="1">
      <alignment horizontal="left" wrapText="1"/>
      <protection hidden="1"/>
    </xf>
    <xf numFmtId="0" fontId="3" fillId="20" borderId="21" xfId="41" applyNumberFormat="1" applyFont="1" applyFill="1" applyBorder="1" applyProtection="1">
      <protection hidden="1"/>
    </xf>
    <xf numFmtId="0" fontId="5" fillId="20" borderId="21" xfId="0" applyFont="1" applyFill="1" applyBorder="1" applyProtection="1">
      <protection hidden="1"/>
    </xf>
    <xf numFmtId="0" fontId="3" fillId="20" borderId="16" xfId="41" applyNumberFormat="1" applyFont="1" applyFill="1" applyBorder="1" applyAlignment="1" applyProtection="1">
      <alignment horizontal="center"/>
      <protection hidden="1"/>
    </xf>
    <xf numFmtId="0" fontId="10" fillId="20" borderId="16" xfId="0" applyFont="1" applyFill="1" applyBorder="1" applyAlignment="1" applyProtection="1">
      <alignment horizontal="center"/>
      <protection hidden="1"/>
    </xf>
    <xf numFmtId="0" fontId="4" fillId="21" borderId="22" xfId="41" applyNumberFormat="1" applyFont="1" applyFill="1" applyBorder="1" applyAlignment="1" applyProtection="1">
      <alignment horizontal="center" vertical="center"/>
      <protection hidden="1"/>
    </xf>
    <xf numFmtId="170" fontId="10" fillId="20" borderId="36" xfId="0" applyNumberFormat="1" applyFont="1" applyFill="1" applyBorder="1" applyProtection="1">
      <protection hidden="1"/>
    </xf>
    <xf numFmtId="0" fontId="3" fillId="20" borderId="0" xfId="41" applyNumberFormat="1" applyFont="1" applyFill="1" applyBorder="1" applyProtection="1">
      <protection hidden="1"/>
    </xf>
    <xf numFmtId="43" fontId="1" fillId="20" borderId="0" xfId="40" applyFont="1" applyFill="1" applyBorder="1" applyAlignment="1" applyProtection="1">
      <alignment horizontal="left" vertical="top" wrapText="1"/>
      <protection hidden="1"/>
    </xf>
    <xf numFmtId="43" fontId="5" fillId="20" borderId="0" xfId="40" applyFont="1" applyFill="1" applyBorder="1" applyAlignment="1" applyProtection="1">
      <alignment horizontal="left" vertical="top" wrapText="1"/>
      <protection hidden="1"/>
    </xf>
    <xf numFmtId="170" fontId="5" fillId="21" borderId="15" xfId="52" applyNumberFormat="1" applyFont="1" applyFill="1" applyBorder="1" applyProtection="1">
      <protection locked="0"/>
    </xf>
    <xf numFmtId="14" fontId="5" fillId="21" borderId="15" xfId="0" applyNumberFormat="1" applyFont="1" applyFill="1" applyBorder="1" applyProtection="1">
      <protection locked="0"/>
    </xf>
    <xf numFmtId="170" fontId="5" fillId="20" borderId="15" xfId="52" applyNumberFormat="1" applyFont="1" applyFill="1" applyBorder="1" applyProtection="1">
      <protection locked="0"/>
    </xf>
    <xf numFmtId="170" fontId="5" fillId="21" borderId="23" xfId="52" applyNumberFormat="1" applyFont="1" applyFill="1" applyBorder="1" applyProtection="1">
      <protection locked="0"/>
    </xf>
    <xf numFmtId="170" fontId="5" fillId="21" borderId="11" xfId="40" applyNumberFormat="1" applyFont="1" applyFill="1" applyBorder="1" applyProtection="1">
      <protection locked="0"/>
    </xf>
    <xf numFmtId="0" fontId="5" fillId="20" borderId="15" xfId="0" applyFont="1" applyFill="1" applyBorder="1" applyProtection="1">
      <protection locked="0"/>
    </xf>
    <xf numFmtId="170" fontId="5" fillId="20" borderId="0" xfId="40" applyNumberFormat="1" applyFont="1" applyFill="1" applyBorder="1" applyProtection="1">
      <protection locked="0"/>
    </xf>
    <xf numFmtId="170" fontId="5" fillId="20" borderId="15" xfId="40" applyNumberFormat="1" applyFont="1" applyFill="1" applyBorder="1" applyProtection="1">
      <protection locked="0"/>
    </xf>
    <xf numFmtId="170" fontId="1" fillId="21" borderId="13" xfId="54" applyNumberFormat="1" applyFont="1" applyFill="1" applyBorder="1" applyProtection="1">
      <protection locked="0"/>
    </xf>
    <xf numFmtId="14" fontId="1" fillId="21" borderId="13" xfId="0" applyNumberFormat="1" applyFont="1" applyFill="1" applyBorder="1" applyProtection="1">
      <protection locked="0"/>
    </xf>
    <xf numFmtId="17" fontId="0" fillId="21" borderId="13" xfId="0" applyNumberFormat="1" applyFill="1" applyBorder="1" applyProtection="1">
      <protection locked="0"/>
    </xf>
    <xf numFmtId="17" fontId="0" fillId="21" borderId="42" xfId="0" applyNumberFormat="1" applyFill="1" applyBorder="1" applyProtection="1">
      <protection locked="0"/>
    </xf>
    <xf numFmtId="170" fontId="5" fillId="21" borderId="18" xfId="40" applyNumberFormat="1" applyFont="1" applyFill="1" applyBorder="1" applyAlignment="1" applyProtection="1">
      <alignment horizontal="center" vertical="center"/>
      <protection locked="0"/>
    </xf>
    <xf numFmtId="170" fontId="5" fillId="21" borderId="23" xfId="40" applyNumberFormat="1" applyFont="1" applyFill="1" applyBorder="1" applyAlignment="1" applyProtection="1">
      <alignment horizontal="center" vertical="center"/>
      <protection locked="0"/>
    </xf>
    <xf numFmtId="0" fontId="10" fillId="20" borderId="0" xfId="0" applyFont="1" applyFill="1" applyProtection="1">
      <protection locked="0"/>
    </xf>
    <xf numFmtId="0" fontId="3" fillId="0" borderId="22" xfId="79" applyFont="1" applyBorder="1" applyAlignment="1" applyProtection="1">
      <alignment horizontal="center" vertical="center" wrapText="1"/>
      <protection locked="0"/>
    </xf>
    <xf numFmtId="169" fontId="3" fillId="0" borderId="22" xfId="41" applyNumberFormat="1" applyFont="1" applyFill="1" applyBorder="1" applyAlignment="1" applyProtection="1">
      <alignment horizontal="center" vertical="center" wrapText="1"/>
      <protection locked="0"/>
    </xf>
    <xf numFmtId="169" fontId="3" fillId="0" borderId="22" xfId="79" applyNumberFormat="1" applyFont="1" applyBorder="1" applyAlignment="1" applyProtection="1">
      <alignment horizontal="center" vertical="center" wrapText="1"/>
      <protection locked="0"/>
    </xf>
    <xf numFmtId="0" fontId="3" fillId="0" borderId="36" xfId="79" applyFont="1" applyBorder="1" applyAlignment="1" applyProtection="1">
      <alignment horizontal="center" vertical="center" wrapText="1"/>
      <protection locked="0"/>
    </xf>
    <xf numFmtId="169" fontId="3" fillId="0" borderId="36" xfId="41" applyNumberFormat="1" applyFont="1" applyFill="1" applyBorder="1" applyAlignment="1" applyProtection="1">
      <alignment horizontal="center" vertical="center" wrapText="1"/>
      <protection locked="0"/>
    </xf>
    <xf numFmtId="169" fontId="3" fillId="0" borderId="36" xfId="79" applyNumberFormat="1" applyFont="1" applyBorder="1" applyAlignment="1" applyProtection="1">
      <alignment horizontal="center" vertical="center" wrapText="1"/>
      <protection locked="0"/>
    </xf>
    <xf numFmtId="0" fontId="4" fillId="0" borderId="13" xfId="79" applyFont="1" applyBorder="1" applyAlignment="1" applyProtection="1">
      <alignment horizontal="left" vertical="center"/>
      <protection locked="0"/>
    </xf>
    <xf numFmtId="0" fontId="3" fillId="0" borderId="13" xfId="79" applyFont="1" applyBorder="1" applyAlignment="1" applyProtection="1">
      <alignment horizontal="center" vertical="center" wrapText="1"/>
      <protection locked="0"/>
    </xf>
    <xf numFmtId="169" fontId="3" fillId="0" borderId="13" xfId="41" applyNumberFormat="1" applyFont="1" applyFill="1" applyBorder="1" applyAlignment="1" applyProtection="1">
      <alignment horizontal="center" vertical="center" wrapText="1"/>
      <protection locked="0"/>
    </xf>
    <xf numFmtId="169" fontId="3" fillId="0" borderId="13" xfId="79" applyNumberFormat="1" applyFont="1" applyBorder="1" applyAlignment="1" applyProtection="1">
      <alignment horizontal="center" vertical="center" wrapText="1"/>
      <protection locked="0"/>
    </xf>
    <xf numFmtId="0" fontId="4" fillId="0" borderId="13" xfId="79" applyFont="1" applyBorder="1" applyAlignment="1" applyProtection="1">
      <alignment horizontal="left"/>
      <protection locked="0"/>
    </xf>
    <xf numFmtId="0" fontId="4" fillId="0" borderId="36" xfId="79" applyFont="1" applyBorder="1" applyAlignment="1" applyProtection="1">
      <alignment horizontal="left"/>
      <protection locked="0"/>
    </xf>
    <xf numFmtId="0" fontId="4" fillId="0" borderId="0" xfId="88" applyFont="1" applyFill="1" applyBorder="1" applyProtection="1">
      <protection hidden="1"/>
    </xf>
    <xf numFmtId="15" fontId="4" fillId="0" borderId="0" xfId="88" applyNumberFormat="1" applyFont="1" applyFill="1" applyBorder="1" applyProtection="1">
      <protection hidden="1"/>
    </xf>
    <xf numFmtId="0" fontId="4" fillId="0" borderId="0" xfId="88" applyFont="1" applyFill="1" applyBorder="1" applyAlignment="1" applyProtection="1">
      <alignment wrapText="1"/>
      <protection hidden="1"/>
    </xf>
    <xf numFmtId="169" fontId="4" fillId="0" borderId="0" xfId="88" applyNumberFormat="1" applyFont="1" applyFill="1" applyBorder="1" applyAlignment="1" applyProtection="1">
      <alignment wrapText="1"/>
      <protection hidden="1"/>
    </xf>
    <xf numFmtId="168" fontId="4" fillId="0" borderId="0" xfId="41" applyFont="1" applyFill="1" applyBorder="1" applyProtection="1">
      <protection hidden="1"/>
    </xf>
    <xf numFmtId="0" fontId="3" fillId="0" borderId="0" xfId="41" applyNumberFormat="1" applyFont="1" applyFill="1" applyBorder="1" applyProtection="1">
      <protection hidden="1"/>
    </xf>
    <xf numFmtId="0" fontId="3" fillId="0" borderId="21" xfId="88" applyFont="1" applyFill="1" applyBorder="1" applyAlignment="1" applyProtection="1">
      <alignment horizontal="center"/>
      <protection hidden="1"/>
    </xf>
    <xf numFmtId="0" fontId="3" fillId="0" borderId="21" xfId="79" applyFont="1" applyBorder="1" applyProtection="1">
      <protection hidden="1"/>
    </xf>
    <xf numFmtId="169" fontId="3" fillId="0" borderId="21" xfId="41" applyNumberFormat="1" applyFont="1" applyFill="1" applyBorder="1" applyProtection="1">
      <protection hidden="1"/>
    </xf>
    <xf numFmtId="169" fontId="3" fillId="0" borderId="21" xfId="79" applyNumberFormat="1" applyFont="1" applyBorder="1" applyProtection="1">
      <protection hidden="1"/>
    </xf>
    <xf numFmtId="168" fontId="3" fillId="0" borderId="0" xfId="97" applyNumberFormat="1" applyFont="1" applyFill="1" applyBorder="1" applyProtection="1">
      <protection hidden="1"/>
    </xf>
    <xf numFmtId="168" fontId="3" fillId="0" borderId="0" xfId="41" applyFont="1" applyFill="1" applyBorder="1" applyProtection="1">
      <protection hidden="1"/>
    </xf>
    <xf numFmtId="0" fontId="3" fillId="0" borderId="0" xfId="88" applyFont="1" applyFill="1" applyBorder="1" applyProtection="1">
      <protection hidden="1"/>
    </xf>
    <xf numFmtId="0" fontId="3" fillId="0" borderId="16" xfId="79" applyFont="1" applyBorder="1" applyAlignment="1" applyProtection="1">
      <alignment horizontal="center" vertical="center" wrapText="1"/>
      <protection hidden="1"/>
    </xf>
    <xf numFmtId="169" fontId="3" fillId="0" borderId="16" xfId="41" applyNumberFormat="1" applyFont="1" applyFill="1" applyBorder="1" applyAlignment="1" applyProtection="1">
      <alignment horizontal="center" vertical="center" wrapText="1"/>
      <protection hidden="1"/>
    </xf>
    <xf numFmtId="169" fontId="3" fillId="0" borderId="16" xfId="79" applyNumberFormat="1" applyFont="1" applyBorder="1" applyAlignment="1" applyProtection="1">
      <alignment horizontal="center" vertical="center" wrapText="1"/>
      <protection hidden="1"/>
    </xf>
    <xf numFmtId="169" fontId="4" fillId="0" borderId="0" xfId="41" applyNumberFormat="1" applyFont="1" applyFill="1" applyBorder="1" applyProtection="1">
      <protection hidden="1"/>
    </xf>
    <xf numFmtId="0" fontId="3" fillId="0" borderId="36" xfId="79" applyFont="1" applyBorder="1" applyAlignment="1" applyProtection="1">
      <alignment horizontal="center" vertical="center" wrapText="1"/>
      <protection hidden="1"/>
    </xf>
    <xf numFmtId="169" fontId="3" fillId="0" borderId="36" xfId="41" applyNumberFormat="1" applyFont="1" applyFill="1" applyBorder="1" applyAlignment="1" applyProtection="1">
      <alignment horizontal="center" vertical="center" wrapText="1"/>
      <protection hidden="1"/>
    </xf>
    <xf numFmtId="169" fontId="3" fillId="0" borderId="36" xfId="79" applyNumberFormat="1" applyFont="1" applyBorder="1" applyAlignment="1" applyProtection="1">
      <alignment horizontal="center" vertical="center" wrapText="1"/>
      <protection hidden="1"/>
    </xf>
    <xf numFmtId="166" fontId="4" fillId="0" borderId="10" xfId="41" applyNumberFormat="1" applyFont="1" applyFill="1" applyBorder="1" applyProtection="1">
      <protection hidden="1"/>
    </xf>
    <xf numFmtId="0" fontId="4" fillId="0" borderId="40" xfId="79" applyFont="1" applyBorder="1" applyAlignment="1" applyProtection="1">
      <alignment horizontal="left"/>
      <protection hidden="1"/>
    </xf>
    <xf numFmtId="0" fontId="4" fillId="0" borderId="40" xfId="79" applyFont="1" applyBorder="1" applyProtection="1">
      <protection hidden="1"/>
    </xf>
    <xf numFmtId="169" fontId="4" fillId="0" borderId="40" xfId="41" applyNumberFormat="1" applyFont="1" applyFill="1" applyBorder="1" applyProtection="1">
      <protection hidden="1"/>
    </xf>
    <xf numFmtId="15" fontId="3" fillId="0" borderId="40" xfId="79" applyNumberFormat="1" applyFont="1" applyBorder="1" applyProtection="1">
      <protection hidden="1"/>
    </xf>
    <xf numFmtId="168" fontId="4" fillId="0" borderId="40" xfId="41" applyFont="1" applyFill="1" applyBorder="1" applyProtection="1">
      <protection hidden="1"/>
    </xf>
    <xf numFmtId="169" fontId="3" fillId="0" borderId="40" xfId="41" applyNumberFormat="1" applyFont="1" applyFill="1" applyBorder="1" applyProtection="1">
      <protection hidden="1"/>
    </xf>
    <xf numFmtId="0" fontId="3" fillId="0" borderId="21" xfId="79" applyFont="1" applyBorder="1" applyAlignment="1" applyProtection="1">
      <alignment horizontal="center"/>
      <protection hidden="1"/>
    </xf>
    <xf numFmtId="15" fontId="3" fillId="0" borderId="21" xfId="79" applyNumberFormat="1" applyFont="1" applyBorder="1" applyProtection="1">
      <protection hidden="1"/>
    </xf>
    <xf numFmtId="168" fontId="3" fillId="0" borderId="21" xfId="41" applyFont="1" applyFill="1" applyBorder="1" applyProtection="1">
      <protection hidden="1"/>
    </xf>
    <xf numFmtId="169" fontId="3" fillId="0" borderId="36" xfId="41" applyNumberFormat="1" applyFont="1" applyFill="1" applyBorder="1" applyAlignment="1" applyProtection="1">
      <alignment horizontal="center"/>
      <protection hidden="1"/>
    </xf>
    <xf numFmtId="15" fontId="3" fillId="0" borderId="0" xfId="79" applyNumberFormat="1" applyFont="1" applyAlignment="1" applyProtection="1">
      <alignment horizontal="center"/>
      <protection hidden="1"/>
    </xf>
    <xf numFmtId="169" fontId="3" fillId="0" borderId="0" xfId="41" applyNumberFormat="1" applyFont="1" applyFill="1" applyBorder="1" applyAlignment="1" applyProtection="1">
      <alignment horizontal="center"/>
      <protection hidden="1"/>
    </xf>
    <xf numFmtId="0" fontId="3" fillId="0" borderId="0" xfId="79" applyFont="1" applyAlignment="1" applyProtection="1">
      <alignment horizontal="center"/>
      <protection hidden="1"/>
    </xf>
    <xf numFmtId="0" fontId="3" fillId="0" borderId="0" xfId="79" applyFont="1" applyProtection="1">
      <protection hidden="1"/>
    </xf>
    <xf numFmtId="169" fontId="3" fillId="0" borderId="0" xfId="41" applyNumberFormat="1" applyFont="1" applyFill="1" applyBorder="1" applyProtection="1">
      <protection hidden="1"/>
    </xf>
    <xf numFmtId="15" fontId="3" fillId="0" borderId="0" xfId="79" applyNumberFormat="1" applyFont="1" applyProtection="1">
      <protection hidden="1"/>
    </xf>
    <xf numFmtId="0" fontId="5" fillId="0" borderId="0" xfId="0" applyFont="1" applyAlignment="1" applyProtection="1">
      <alignment horizontal="left" vertical="top" wrapText="1"/>
      <protection hidden="1"/>
    </xf>
    <xf numFmtId="43" fontId="10" fillId="20" borderId="0" xfId="40" applyFont="1" applyFill="1" applyBorder="1" applyProtection="1">
      <protection hidden="1"/>
    </xf>
    <xf numFmtId="0" fontId="3" fillId="0" borderId="52" xfId="79" applyFont="1" applyBorder="1" applyAlignment="1" applyProtection="1">
      <alignment horizontal="center" vertical="center" wrapText="1"/>
      <protection hidden="1"/>
    </xf>
    <xf numFmtId="0" fontId="5" fillId="20" borderId="0" xfId="0" applyFont="1" applyFill="1" applyAlignment="1" applyProtection="1">
      <alignment horizontal="center"/>
      <protection hidden="1"/>
    </xf>
    <xf numFmtId="0" fontId="5" fillId="20" borderId="0" xfId="0" applyFont="1" applyFill="1" applyAlignment="1" applyProtection="1">
      <alignment vertical="top" wrapText="1"/>
      <protection hidden="1"/>
    </xf>
    <xf numFmtId="0" fontId="10" fillId="21" borderId="36" xfId="0" applyFont="1" applyFill="1" applyBorder="1" applyAlignment="1" applyProtection="1">
      <alignment horizontal="center" vertical="center" wrapText="1"/>
      <protection hidden="1"/>
    </xf>
    <xf numFmtId="0" fontId="1" fillId="21" borderId="36" xfId="0" applyFont="1" applyFill="1" applyBorder="1" applyAlignment="1" applyProtection="1">
      <alignment horizontal="center" vertical="center" wrapText="1"/>
      <protection hidden="1"/>
    </xf>
    <xf numFmtId="0" fontId="5" fillId="0" borderId="0" xfId="0" applyFont="1" applyAlignment="1" applyProtection="1">
      <alignment vertical="top" wrapText="1"/>
      <protection hidden="1"/>
    </xf>
    <xf numFmtId="0" fontId="4" fillId="0" borderId="0" xfId="88" applyFont="1" applyFill="1" applyBorder="1" applyAlignment="1" applyProtection="1">
      <protection hidden="1"/>
    </xf>
    <xf numFmtId="169" fontId="4" fillId="0" borderId="0" xfId="88" applyNumberFormat="1" applyFont="1" applyFill="1" applyBorder="1" applyAlignment="1" applyProtection="1">
      <protection hidden="1"/>
    </xf>
    <xf numFmtId="169" fontId="3" fillId="0" borderId="42" xfId="41" applyNumberFormat="1" applyFont="1" applyFill="1" applyBorder="1" applyAlignment="1" applyProtection="1">
      <alignment horizontal="center"/>
      <protection locked="0"/>
    </xf>
    <xf numFmtId="169" fontId="3" fillId="0" borderId="36" xfId="41" applyNumberFormat="1" applyFont="1" applyFill="1" applyBorder="1" applyAlignment="1" applyProtection="1">
      <alignment horizontal="center"/>
      <protection locked="0"/>
    </xf>
    <xf numFmtId="0" fontId="3" fillId="0" borderId="0" xfId="88" applyFont="1" applyFill="1" applyBorder="1" applyProtection="1">
      <protection locked="0"/>
    </xf>
    <xf numFmtId="0" fontId="3" fillId="0" borderId="0" xfId="88" applyFont="1" applyFill="1" applyBorder="1" applyAlignment="1" applyProtection="1">
      <protection locked="0"/>
    </xf>
    <xf numFmtId="0" fontId="28" fillId="25" borderId="48" xfId="0" applyFont="1" applyFill="1" applyBorder="1" applyAlignment="1" applyProtection="1">
      <alignment horizontal="center" vertical="center"/>
      <protection hidden="1"/>
    </xf>
    <xf numFmtId="0" fontId="3" fillId="21" borderId="0" xfId="88" applyFont="1" applyFill="1" applyBorder="1" applyProtection="1">
      <protection locked="0"/>
    </xf>
    <xf numFmtId="0" fontId="4" fillId="0" borderId="0" xfId="86" applyFont="1" applyProtection="1">
      <protection hidden="1"/>
    </xf>
    <xf numFmtId="0" fontId="4" fillId="0" borderId="0" xfId="86" applyFont="1" applyAlignment="1" applyProtection="1">
      <alignment horizontal="center"/>
      <protection hidden="1"/>
    </xf>
    <xf numFmtId="17" fontId="4" fillId="0" borderId="0" xfId="86" applyNumberFormat="1" applyFont="1" applyAlignment="1" applyProtection="1">
      <alignment horizontal="center"/>
      <protection hidden="1"/>
    </xf>
    <xf numFmtId="0" fontId="4" fillId="0" borderId="0" xfId="86" applyFont="1" applyAlignment="1" applyProtection="1">
      <alignment horizontal="centerContinuous"/>
      <protection hidden="1"/>
    </xf>
    <xf numFmtId="0" fontId="3" fillId="0" borderId="0" xfId="86" applyFont="1" applyAlignment="1" applyProtection="1">
      <alignment horizontal="center"/>
      <protection hidden="1"/>
    </xf>
    <xf numFmtId="0" fontId="3" fillId="0" borderId="36" xfId="86" applyFont="1" applyBorder="1" applyAlignment="1" applyProtection="1">
      <alignment horizontal="center" vertical="center"/>
      <protection hidden="1"/>
    </xf>
    <xf numFmtId="0" fontId="3" fillId="0" borderId="36" xfId="86" applyFont="1" applyBorder="1" applyAlignment="1" applyProtection="1">
      <alignment horizontal="center" vertical="center" wrapText="1"/>
      <protection hidden="1"/>
    </xf>
    <xf numFmtId="0" fontId="3" fillId="0" borderId="39" xfId="86" applyFont="1" applyBorder="1" applyAlignment="1" applyProtection="1">
      <alignment horizontal="center" vertical="center"/>
      <protection hidden="1"/>
    </xf>
    <xf numFmtId="0" fontId="3" fillId="0" borderId="40" xfId="86" applyFont="1" applyBorder="1" applyAlignment="1" applyProtection="1">
      <alignment horizontal="center" vertical="center" wrapText="1"/>
      <protection hidden="1"/>
    </xf>
    <xf numFmtId="0" fontId="3" fillId="0" borderId="41" xfId="86" applyFont="1" applyBorder="1" applyAlignment="1" applyProtection="1">
      <alignment horizontal="center" vertical="center" wrapText="1"/>
      <protection hidden="1"/>
    </xf>
    <xf numFmtId="0" fontId="4" fillId="21" borderId="10" xfId="86" applyFont="1" applyFill="1" applyBorder="1" applyProtection="1">
      <protection hidden="1"/>
    </xf>
    <xf numFmtId="0" fontId="4" fillId="21" borderId="42" xfId="86" applyFont="1" applyFill="1" applyBorder="1" applyAlignment="1" applyProtection="1">
      <alignment horizontal="center"/>
      <protection hidden="1"/>
    </xf>
    <xf numFmtId="0" fontId="4" fillId="21" borderId="0" xfId="86" applyFont="1" applyFill="1" applyAlignment="1" applyProtection="1">
      <alignment horizontal="center"/>
      <protection hidden="1"/>
    </xf>
    <xf numFmtId="0" fontId="4" fillId="21" borderId="42" xfId="86" applyFont="1" applyFill="1" applyBorder="1" applyProtection="1">
      <protection hidden="1"/>
    </xf>
    <xf numFmtId="3" fontId="4" fillId="0" borderId="0" xfId="86" applyNumberFormat="1" applyFont="1" applyProtection="1">
      <protection hidden="1"/>
    </xf>
    <xf numFmtId="4" fontId="4" fillId="0" borderId="0" xfId="86" applyNumberFormat="1" applyFont="1" applyProtection="1">
      <protection hidden="1"/>
    </xf>
    <xf numFmtId="0" fontId="3" fillId="0" borderId="10" xfId="86" applyFont="1" applyBorder="1" applyProtection="1">
      <protection hidden="1"/>
    </xf>
    <xf numFmtId="170" fontId="4" fillId="0" borderId="15" xfId="40" applyNumberFormat="1" applyFont="1" applyFill="1" applyBorder="1" applyAlignment="1" applyProtection="1">
      <alignment horizontal="center"/>
      <protection hidden="1"/>
    </xf>
    <xf numFmtId="170" fontId="4" fillId="0" borderId="0" xfId="40" applyNumberFormat="1" applyFont="1" applyFill="1" applyBorder="1" applyAlignment="1" applyProtection="1">
      <alignment horizontal="center"/>
      <protection hidden="1"/>
    </xf>
    <xf numFmtId="170" fontId="4" fillId="0" borderId="11" xfId="40" applyNumberFormat="1" applyFont="1" applyFill="1" applyBorder="1" applyAlignment="1" applyProtection="1">
      <alignment horizontal="center"/>
      <protection hidden="1"/>
    </xf>
    <xf numFmtId="169" fontId="4" fillId="0" borderId="16" xfId="41" applyNumberFormat="1" applyFont="1" applyFill="1" applyBorder="1" applyAlignment="1" applyProtection="1">
      <alignment horizontal="center"/>
      <protection hidden="1"/>
    </xf>
    <xf numFmtId="169" fontId="4" fillId="0" borderId="0" xfId="41" applyNumberFormat="1" applyFont="1" applyFill="1" applyBorder="1" applyAlignment="1" applyProtection="1">
      <alignment horizontal="center"/>
      <protection hidden="1"/>
    </xf>
    <xf numFmtId="0" fontId="3" fillId="0" borderId="36" xfId="86" applyFont="1" applyBorder="1" applyAlignment="1" applyProtection="1">
      <alignment horizontal="center"/>
      <protection hidden="1"/>
    </xf>
    <xf numFmtId="169" fontId="4" fillId="21" borderId="11" xfId="41" applyNumberFormat="1" applyFont="1" applyFill="1" applyBorder="1" applyAlignment="1" applyProtection="1">
      <alignment horizontal="center"/>
      <protection hidden="1"/>
    </xf>
    <xf numFmtId="169" fontId="3" fillId="21" borderId="36" xfId="41" applyNumberFormat="1" applyFont="1" applyFill="1" applyBorder="1" applyAlignment="1" applyProtection="1">
      <alignment horizontal="center"/>
      <protection hidden="1"/>
    </xf>
    <xf numFmtId="0" fontId="3" fillId="0" borderId="0" xfId="86" applyFont="1" applyProtection="1">
      <protection hidden="1"/>
    </xf>
    <xf numFmtId="0" fontId="4" fillId="22" borderId="0" xfId="86" applyFont="1" applyFill="1" applyProtection="1">
      <protection hidden="1"/>
    </xf>
    <xf numFmtId="170" fontId="4" fillId="22" borderId="0" xfId="40" applyNumberFormat="1" applyFont="1" applyFill="1" applyBorder="1" applyProtection="1">
      <protection hidden="1"/>
    </xf>
    <xf numFmtId="17" fontId="4" fillId="0" borderId="0" xfId="86" applyNumberFormat="1" applyFont="1" applyAlignment="1" applyProtection="1">
      <alignment horizontal="centerContinuous"/>
      <protection hidden="1"/>
    </xf>
    <xf numFmtId="0" fontId="4" fillId="22" borderId="0" xfId="86" applyFont="1" applyFill="1" applyAlignment="1" applyProtection="1">
      <alignment horizontal="centerContinuous"/>
      <protection hidden="1"/>
    </xf>
    <xf numFmtId="169" fontId="4" fillId="22" borderId="0" xfId="86" applyNumberFormat="1" applyFont="1" applyFill="1" applyProtection="1">
      <protection hidden="1"/>
    </xf>
    <xf numFmtId="169" fontId="4" fillId="0" borderId="0" xfId="86" applyNumberFormat="1" applyFont="1" applyProtection="1">
      <protection hidden="1"/>
    </xf>
    <xf numFmtId="169" fontId="4" fillId="21" borderId="0" xfId="41" applyNumberFormat="1" applyFont="1" applyFill="1" applyBorder="1" applyAlignment="1" applyProtection="1">
      <alignment horizontal="center"/>
      <protection hidden="1"/>
    </xf>
    <xf numFmtId="168" fontId="4" fillId="21" borderId="0" xfId="41" applyFont="1" applyFill="1" applyBorder="1" applyProtection="1">
      <protection hidden="1"/>
    </xf>
    <xf numFmtId="2" fontId="4" fillId="0" borderId="0" xfId="86" applyNumberFormat="1" applyFont="1" applyAlignment="1" applyProtection="1">
      <alignment horizontal="center"/>
      <protection hidden="1"/>
    </xf>
    <xf numFmtId="170" fontId="4" fillId="21" borderId="15" xfId="40" applyNumberFormat="1" applyFont="1" applyFill="1" applyBorder="1" applyProtection="1">
      <protection locked="0"/>
    </xf>
    <xf numFmtId="170" fontId="4" fillId="21" borderId="0" xfId="40" applyNumberFormat="1" applyFont="1" applyFill="1" applyBorder="1" applyAlignment="1" applyProtection="1">
      <alignment horizontal="center"/>
      <protection locked="0"/>
    </xf>
    <xf numFmtId="170" fontId="4" fillId="21" borderId="15" xfId="40" applyNumberFormat="1" applyFont="1" applyFill="1" applyBorder="1" applyAlignment="1" applyProtection="1">
      <alignment horizontal="center"/>
      <protection locked="0"/>
    </xf>
    <xf numFmtId="170" fontId="4" fillId="21" borderId="11" xfId="40" applyNumberFormat="1" applyFont="1" applyFill="1" applyBorder="1" applyAlignment="1" applyProtection="1">
      <alignment horizontal="center"/>
      <protection locked="0"/>
    </xf>
    <xf numFmtId="170" fontId="4" fillId="0" borderId="15" xfId="40" applyNumberFormat="1" applyFont="1" applyFill="1" applyBorder="1" applyAlignment="1" applyProtection="1">
      <alignment horizontal="center"/>
      <protection locked="0"/>
    </xf>
    <xf numFmtId="170" fontId="4" fillId="0" borderId="0" xfId="40" applyNumberFormat="1" applyFont="1" applyFill="1" applyBorder="1" applyAlignment="1" applyProtection="1">
      <alignment horizontal="center"/>
      <protection locked="0"/>
    </xf>
    <xf numFmtId="0" fontId="3" fillId="0" borderId="0" xfId="86" applyFont="1" applyProtection="1">
      <protection locked="0"/>
    </xf>
    <xf numFmtId="169" fontId="3" fillId="0" borderId="0" xfId="41" applyNumberFormat="1" applyFont="1" applyFill="1" applyBorder="1" applyProtection="1">
      <protection locked="0"/>
    </xf>
    <xf numFmtId="0" fontId="3" fillId="0" borderId="10" xfId="86" applyFont="1" applyBorder="1" applyProtection="1">
      <protection locked="0"/>
    </xf>
    <xf numFmtId="0" fontId="3" fillId="21" borderId="10" xfId="86" applyFont="1" applyFill="1" applyBorder="1" applyProtection="1">
      <protection locked="0"/>
    </xf>
    <xf numFmtId="170" fontId="4" fillId="0" borderId="0" xfId="40" applyNumberFormat="1" applyFont="1" applyFill="1" applyAlignment="1" applyProtection="1">
      <protection hidden="1"/>
    </xf>
    <xf numFmtId="43" fontId="10" fillId="21" borderId="0" xfId="40" applyFont="1" applyFill="1" applyBorder="1" applyProtection="1">
      <protection hidden="1"/>
    </xf>
    <xf numFmtId="0" fontId="5" fillId="21" borderId="0" xfId="0" applyFont="1" applyFill="1" applyProtection="1">
      <protection hidden="1"/>
    </xf>
    <xf numFmtId="170" fontId="4" fillId="21" borderId="0" xfId="40" applyNumberFormat="1" applyFont="1" applyFill="1" applyBorder="1" applyAlignment="1" applyProtection="1">
      <protection hidden="1"/>
    </xf>
    <xf numFmtId="170" fontId="3" fillId="0" borderId="36" xfId="40" applyNumberFormat="1" applyFont="1" applyFill="1" applyBorder="1" applyAlignment="1" applyProtection="1">
      <alignment horizontal="center" vertical="center"/>
      <protection hidden="1"/>
    </xf>
    <xf numFmtId="0" fontId="10" fillId="0" borderId="0" xfId="0" applyFont="1" applyAlignment="1" applyProtection="1">
      <alignment horizontal="center"/>
      <protection hidden="1"/>
    </xf>
    <xf numFmtId="170" fontId="1" fillId="0" borderId="13" xfId="40" applyNumberFormat="1" applyFont="1" applyFill="1" applyBorder="1" applyAlignment="1" applyProtection="1">
      <alignment horizontal="center" vertical="center"/>
      <protection hidden="1"/>
    </xf>
    <xf numFmtId="170" fontId="10" fillId="0" borderId="0" xfId="0" applyNumberFormat="1" applyFont="1" applyAlignment="1" applyProtection="1">
      <alignment horizontal="center" vertical="center"/>
      <protection hidden="1"/>
    </xf>
    <xf numFmtId="0" fontId="10" fillId="0" borderId="0" xfId="0" applyFont="1" applyAlignment="1" applyProtection="1">
      <alignment horizontal="center" vertical="center"/>
      <protection hidden="1"/>
    </xf>
    <xf numFmtId="170" fontId="1" fillId="21" borderId="13" xfId="40" applyNumberFormat="1" applyFont="1" applyFill="1" applyBorder="1" applyAlignment="1" applyProtection="1">
      <alignment horizontal="center" vertical="center"/>
      <protection hidden="1"/>
    </xf>
    <xf numFmtId="0" fontId="37" fillId="0" borderId="0" xfId="0" applyFont="1" applyAlignment="1" applyProtection="1">
      <alignment horizontal="center" vertical="center"/>
      <protection hidden="1"/>
    </xf>
    <xf numFmtId="170" fontId="4" fillId="21" borderId="0" xfId="40" applyNumberFormat="1" applyFont="1" applyFill="1" applyAlignment="1" applyProtection="1">
      <protection hidden="1"/>
    </xf>
    <xf numFmtId="170" fontId="5" fillId="21" borderId="0" xfId="40" applyNumberFormat="1" applyFont="1" applyFill="1" applyProtection="1">
      <protection hidden="1"/>
    </xf>
    <xf numFmtId="170" fontId="10" fillId="0" borderId="0" xfId="0" applyNumberFormat="1" applyFont="1" applyAlignment="1">
      <alignment horizontal="center" vertical="center"/>
    </xf>
    <xf numFmtId="0" fontId="1" fillId="0" borderId="13" xfId="0" applyFont="1" applyBorder="1" applyAlignment="1" applyProtection="1">
      <alignment horizontal="left" vertical="center" wrapText="1"/>
      <protection locked="0"/>
    </xf>
    <xf numFmtId="0" fontId="1" fillId="0" borderId="13" xfId="0" applyFont="1" applyBorder="1" applyAlignment="1" applyProtection="1">
      <alignment horizontal="center" vertical="center" wrapText="1"/>
      <protection locked="0"/>
    </xf>
    <xf numFmtId="0" fontId="1" fillId="0" borderId="13" xfId="0" applyFont="1" applyBorder="1" applyAlignment="1" applyProtection="1">
      <alignment horizontal="justify" vertical="center" wrapText="1"/>
      <protection locked="0"/>
    </xf>
    <xf numFmtId="170" fontId="4" fillId="0" borderId="13" xfId="101" applyNumberFormat="1" applyFont="1" applyFill="1" applyBorder="1" applyAlignment="1" applyProtection="1">
      <alignment horizontal="right" vertical="center"/>
      <protection locked="0"/>
    </xf>
    <xf numFmtId="170" fontId="1" fillId="0" borderId="13" xfId="40" applyNumberFormat="1" applyFont="1" applyFill="1" applyBorder="1" applyAlignment="1" applyProtection="1">
      <alignment horizontal="center" vertical="center"/>
      <protection locked="0"/>
    </xf>
    <xf numFmtId="0" fontId="31" fillId="0" borderId="13" xfId="74" applyFont="1" applyBorder="1" applyAlignment="1" applyProtection="1">
      <alignment horizontal="left" vertical="center" wrapText="1"/>
      <protection locked="0"/>
    </xf>
    <xf numFmtId="0" fontId="1" fillId="0" borderId="13" xfId="0" applyFont="1" applyBorder="1" applyAlignment="1" applyProtection="1">
      <alignment vertical="center" wrapText="1"/>
      <protection locked="0"/>
    </xf>
    <xf numFmtId="170" fontId="4" fillId="0" borderId="13" xfId="46" applyNumberFormat="1" applyFont="1" applyFill="1" applyBorder="1" applyAlignment="1" applyProtection="1">
      <alignment horizontal="right" vertical="center"/>
      <protection locked="0"/>
    </xf>
    <xf numFmtId="0" fontId="35" fillId="21" borderId="13" xfId="0" applyFont="1" applyFill="1" applyBorder="1" applyAlignment="1" applyProtection="1">
      <alignment horizontal="left" vertical="center" wrapText="1"/>
      <protection locked="0"/>
    </xf>
    <xf numFmtId="0" fontId="35" fillId="21" borderId="13" xfId="0" applyFont="1" applyFill="1" applyBorder="1" applyAlignment="1" applyProtection="1">
      <alignment horizontal="center" vertical="center" wrapText="1"/>
      <protection locked="0"/>
    </xf>
    <xf numFmtId="0" fontId="35" fillId="21" borderId="13" xfId="0" applyFont="1" applyFill="1" applyBorder="1" applyAlignment="1" applyProtection="1">
      <alignment horizontal="justify" vertical="center" wrapText="1"/>
      <protection locked="0"/>
    </xf>
    <xf numFmtId="170" fontId="35" fillId="21" borderId="13" xfId="101" applyNumberFormat="1" applyFont="1" applyFill="1" applyBorder="1" applyAlignment="1" applyProtection="1">
      <alignment horizontal="right" vertical="center"/>
      <protection locked="0"/>
    </xf>
    <xf numFmtId="170" fontId="35" fillId="21" borderId="13" xfId="40" applyNumberFormat="1" applyFont="1" applyFill="1" applyBorder="1" applyAlignment="1" applyProtection="1">
      <alignment horizontal="center" vertical="center"/>
      <protection locked="0"/>
    </xf>
    <xf numFmtId="0" fontId="1" fillId="21" borderId="13" xfId="0" applyFont="1" applyFill="1" applyBorder="1" applyAlignment="1" applyProtection="1">
      <alignment horizontal="left" vertical="center" wrapText="1"/>
      <protection locked="0"/>
    </xf>
    <xf numFmtId="0" fontId="1" fillId="21" borderId="13" xfId="0" applyFont="1" applyFill="1" applyBorder="1" applyAlignment="1" applyProtection="1">
      <alignment horizontal="center" vertical="center"/>
      <protection locked="0"/>
    </xf>
    <xf numFmtId="0" fontId="1" fillId="21" borderId="13" xfId="0" applyFont="1" applyFill="1" applyBorder="1" applyAlignment="1" applyProtection="1">
      <alignment horizontal="center" vertical="center" wrapText="1"/>
      <protection locked="0"/>
    </xf>
    <xf numFmtId="0" fontId="1" fillId="21" borderId="13" xfId="0" applyFont="1" applyFill="1" applyBorder="1" applyAlignment="1" applyProtection="1">
      <alignment horizontal="justify" vertical="center" wrapText="1"/>
      <protection locked="0"/>
    </xf>
    <xf numFmtId="170" fontId="4" fillId="21" borderId="13" xfId="101" applyNumberFormat="1" applyFont="1" applyFill="1" applyBorder="1" applyAlignment="1" applyProtection="1">
      <alignment horizontal="right" vertical="center"/>
      <protection locked="0"/>
    </xf>
    <xf numFmtId="170" fontId="1" fillId="21" borderId="13" xfId="40" applyNumberFormat="1" applyFont="1" applyFill="1" applyBorder="1" applyAlignment="1" applyProtection="1">
      <alignment horizontal="center" vertical="center"/>
      <protection locked="0"/>
    </xf>
    <xf numFmtId="0" fontId="1" fillId="0" borderId="13" xfId="0" applyFont="1" applyBorder="1" applyAlignment="1" applyProtection="1">
      <alignment horizontal="center" vertical="center"/>
      <protection locked="0"/>
    </xf>
    <xf numFmtId="0" fontId="1" fillId="0" borderId="36" xfId="0" applyFont="1" applyBorder="1" applyAlignment="1" applyProtection="1">
      <alignment horizontal="left" vertical="center" wrapText="1"/>
      <protection locked="0"/>
    </xf>
    <xf numFmtId="0" fontId="1" fillId="0" borderId="36" xfId="0" applyFont="1" applyBorder="1" applyAlignment="1" applyProtection="1">
      <alignment horizontal="center" vertical="center"/>
      <protection locked="0"/>
    </xf>
    <xf numFmtId="0" fontId="1" fillId="0" borderId="36" xfId="0" applyFont="1" applyBorder="1" applyAlignment="1" applyProtection="1">
      <alignment horizontal="justify" vertical="center" wrapText="1"/>
      <protection locked="0"/>
    </xf>
    <xf numFmtId="170" fontId="4" fillId="0" borderId="36" xfId="101" applyNumberFormat="1" applyFont="1" applyFill="1" applyBorder="1" applyAlignment="1" applyProtection="1">
      <alignment horizontal="right" vertical="center"/>
      <protection locked="0"/>
    </xf>
    <xf numFmtId="170" fontId="1" fillId="0" borderId="36" xfId="40" applyNumberFormat="1" applyFont="1" applyFill="1" applyBorder="1" applyAlignment="1" applyProtection="1">
      <alignment horizontal="center" vertical="center"/>
      <protection locked="0"/>
    </xf>
    <xf numFmtId="0" fontId="10" fillId="21" borderId="0" xfId="0" applyFont="1" applyFill="1" applyProtection="1">
      <protection locked="0"/>
    </xf>
    <xf numFmtId="170" fontId="7" fillId="0" borderId="0" xfId="0" applyNumberFormat="1" applyFont="1" applyProtection="1">
      <protection hidden="1"/>
    </xf>
    <xf numFmtId="0" fontId="7" fillId="0" borderId="0" xfId="0" applyFont="1" applyProtection="1">
      <protection hidden="1"/>
    </xf>
    <xf numFmtId="170" fontId="8" fillId="0" borderId="0" xfId="86" applyNumberFormat="1" applyFont="1" applyAlignment="1" applyProtection="1">
      <alignment vertical="center"/>
      <protection hidden="1"/>
    </xf>
    <xf numFmtId="170" fontId="8" fillId="0" borderId="0" xfId="41" applyNumberFormat="1" applyFont="1" applyFill="1" applyBorder="1" applyAlignment="1" applyProtection="1">
      <alignment vertical="center"/>
      <protection hidden="1"/>
    </xf>
    <xf numFmtId="170" fontId="9" fillId="0" borderId="0" xfId="86" applyNumberFormat="1" applyFont="1" applyAlignment="1" applyProtection="1">
      <alignment vertical="center"/>
      <protection hidden="1"/>
    </xf>
    <xf numFmtId="170" fontId="8" fillId="0" borderId="0" xfId="41" applyNumberFormat="1" applyFont="1" applyFill="1" applyBorder="1" applyAlignment="1" applyProtection="1">
      <protection hidden="1"/>
    </xf>
    <xf numFmtId="170" fontId="8" fillId="21" borderId="0" xfId="0" applyNumberFormat="1" applyFont="1" applyFill="1" applyAlignment="1" applyProtection="1">
      <alignment horizontal="center" vertical="center"/>
      <protection hidden="1"/>
    </xf>
    <xf numFmtId="170" fontId="8" fillId="0" borderId="0" xfId="0" applyNumberFormat="1" applyFont="1" applyAlignment="1" applyProtection="1">
      <alignment vertical="center"/>
      <protection hidden="1"/>
    </xf>
    <xf numFmtId="170" fontId="8" fillId="0" borderId="36" xfId="0" applyNumberFormat="1" applyFont="1" applyBorder="1" applyAlignment="1" applyProtection="1">
      <alignment horizontal="center" vertical="center" wrapText="1"/>
      <protection hidden="1"/>
    </xf>
    <xf numFmtId="0" fontId="8" fillId="0" borderId="0" xfId="0" applyFont="1" applyAlignment="1" applyProtection="1">
      <alignment horizontal="center"/>
      <protection hidden="1"/>
    </xf>
    <xf numFmtId="0" fontId="8" fillId="0" borderId="13" xfId="0" applyFont="1" applyBorder="1" applyAlignment="1" applyProtection="1">
      <alignment horizontal="center" vertical="center" wrapText="1"/>
      <protection hidden="1"/>
    </xf>
    <xf numFmtId="170" fontId="7" fillId="0" borderId="13" xfId="0" applyNumberFormat="1" applyFont="1" applyBorder="1" applyAlignment="1" applyProtection="1">
      <alignment horizontal="center" vertical="center" wrapText="1"/>
      <protection hidden="1"/>
    </xf>
    <xf numFmtId="170" fontId="7" fillId="0" borderId="13" xfId="40" applyNumberFormat="1" applyFont="1" applyFill="1" applyBorder="1" applyAlignment="1" applyProtection="1">
      <alignment horizontal="center" vertical="center" wrapText="1"/>
      <protection hidden="1"/>
    </xf>
    <xf numFmtId="170" fontId="8" fillId="0" borderId="0" xfId="0" applyNumberFormat="1" applyFont="1" applyAlignment="1" applyProtection="1">
      <alignment horizontal="center"/>
      <protection hidden="1"/>
    </xf>
    <xf numFmtId="170" fontId="7" fillId="0" borderId="0" xfId="0" applyNumberFormat="1" applyFont="1" applyAlignment="1" applyProtection="1">
      <alignment horizontal="center"/>
      <protection hidden="1"/>
    </xf>
    <xf numFmtId="170" fontId="7" fillId="21" borderId="0" xfId="0" applyNumberFormat="1" applyFont="1" applyFill="1" applyProtection="1">
      <protection hidden="1"/>
    </xf>
    <xf numFmtId="170" fontId="7" fillId="0" borderId="13" xfId="0" applyNumberFormat="1" applyFont="1" applyBorder="1" applyAlignment="1" applyProtection="1">
      <alignment horizontal="center" vertical="center" wrapText="1"/>
      <protection locked="0"/>
    </xf>
    <xf numFmtId="170" fontId="7" fillId="0" borderId="13" xfId="0" applyNumberFormat="1" applyFont="1" applyBorder="1" applyAlignment="1" applyProtection="1">
      <alignment horizontal="left" vertical="center" wrapText="1"/>
      <protection locked="0"/>
    </xf>
    <xf numFmtId="170" fontId="7" fillId="0" borderId="13" xfId="40" applyNumberFormat="1" applyFont="1" applyFill="1" applyBorder="1" applyAlignment="1" applyProtection="1">
      <alignment horizontal="center" vertical="center" wrapText="1"/>
      <protection locked="0"/>
    </xf>
    <xf numFmtId="170" fontId="7" fillId="0" borderId="22" xfId="0" applyNumberFormat="1" applyFont="1" applyBorder="1" applyAlignment="1" applyProtection="1">
      <alignment horizontal="left" vertical="center" wrapText="1"/>
      <protection locked="0"/>
    </xf>
    <xf numFmtId="170" fontId="7" fillId="0" borderId="22" xfId="0" applyNumberFormat="1" applyFont="1" applyBorder="1" applyAlignment="1" applyProtection="1">
      <alignment horizontal="center" vertical="center" wrapText="1"/>
      <protection locked="0"/>
    </xf>
    <xf numFmtId="170" fontId="7" fillId="0" borderId="22" xfId="40" applyNumberFormat="1" applyFont="1" applyFill="1" applyBorder="1" applyAlignment="1" applyProtection="1">
      <alignment horizontal="center" vertical="center" wrapText="1"/>
      <protection locked="0"/>
    </xf>
    <xf numFmtId="170" fontId="8" fillId="21" borderId="0" xfId="0" applyNumberFormat="1" applyFont="1" applyFill="1" applyProtection="1">
      <protection locked="0"/>
    </xf>
    <xf numFmtId="0" fontId="28" fillId="21" borderId="13" xfId="0" applyFont="1" applyFill="1" applyBorder="1" applyAlignment="1" applyProtection="1">
      <alignment horizontal="center" vertical="center"/>
      <protection hidden="1"/>
    </xf>
    <xf numFmtId="0" fontId="28" fillId="21" borderId="13" xfId="0" applyFont="1" applyFill="1" applyBorder="1" applyAlignment="1" applyProtection="1">
      <alignment horizontal="center" vertical="center" wrapText="1"/>
      <protection hidden="1"/>
    </xf>
    <xf numFmtId="0" fontId="28" fillId="21" borderId="18" xfId="0" applyFont="1" applyFill="1" applyBorder="1" applyAlignment="1" applyProtection="1">
      <alignment horizontal="center" vertical="center" wrapText="1"/>
      <protection hidden="1"/>
    </xf>
    <xf numFmtId="0" fontId="0" fillId="21" borderId="0" xfId="0" applyFill="1" applyAlignment="1" applyProtection="1">
      <alignment vertical="center" wrapText="1"/>
      <protection hidden="1"/>
    </xf>
    <xf numFmtId="0" fontId="0" fillId="0" borderId="13" xfId="0" applyBorder="1" applyAlignment="1" applyProtection="1">
      <alignment horizontal="center" vertical="center"/>
      <protection hidden="1"/>
    </xf>
    <xf numFmtId="0" fontId="0" fillId="0" borderId="13" xfId="0" applyBorder="1" applyAlignment="1" applyProtection="1">
      <alignment horizontal="center" vertical="center" wrapText="1"/>
      <protection hidden="1"/>
    </xf>
    <xf numFmtId="0" fontId="0" fillId="21" borderId="13" xfId="0" applyFill="1" applyBorder="1" applyAlignment="1" applyProtection="1">
      <alignment horizontal="center" vertical="center"/>
      <protection hidden="1"/>
    </xf>
    <xf numFmtId="0" fontId="0" fillId="0" borderId="13" xfId="0" applyBorder="1" applyAlignment="1" applyProtection="1">
      <alignment horizontal="center" vertical="center"/>
      <protection locked="0"/>
    </xf>
    <xf numFmtId="0" fontId="0" fillId="0" borderId="13" xfId="0" applyBorder="1" applyAlignment="1" applyProtection="1">
      <alignment horizontal="center" vertical="center" wrapText="1"/>
      <protection locked="0"/>
    </xf>
    <xf numFmtId="170" fontId="27" fillId="0" borderId="17" xfId="40" applyNumberFormat="1" applyFont="1" applyFill="1" applyBorder="1" applyAlignment="1" applyProtection="1">
      <alignment horizontal="center" vertical="center"/>
      <protection locked="0"/>
    </xf>
    <xf numFmtId="170" fontId="0" fillId="0" borderId="13" xfId="0" applyNumberFormat="1" applyBorder="1" applyAlignment="1" applyProtection="1">
      <alignment horizontal="center" vertical="center"/>
      <protection locked="0"/>
    </xf>
    <xf numFmtId="0" fontId="0" fillId="21" borderId="13" xfId="0" applyFill="1" applyBorder="1" applyAlignment="1" applyProtection="1">
      <alignment horizontal="center" vertical="center"/>
      <protection locked="0"/>
    </xf>
    <xf numFmtId="14" fontId="0" fillId="21" borderId="13" xfId="0" applyNumberFormat="1" applyFill="1" applyBorder="1" applyAlignment="1" applyProtection="1">
      <alignment horizontal="center" vertical="center"/>
      <protection locked="0"/>
    </xf>
    <xf numFmtId="0" fontId="28" fillId="21" borderId="0" xfId="0" applyFont="1" applyFill="1" applyAlignment="1" applyProtection="1">
      <alignment horizontal="left" vertical="center"/>
      <protection locked="0"/>
    </xf>
    <xf numFmtId="170" fontId="0" fillId="0" borderId="17" xfId="40" applyNumberFormat="1" applyFont="1" applyFill="1" applyBorder="1" applyAlignment="1" applyProtection="1">
      <alignment horizontal="center" vertical="center"/>
      <protection locked="0"/>
    </xf>
    <xf numFmtId="0" fontId="0" fillId="21" borderId="0" xfId="0" applyFill="1" applyAlignment="1" applyProtection="1">
      <alignment vertical="center"/>
      <protection hidden="1"/>
    </xf>
    <xf numFmtId="0" fontId="3" fillId="21" borderId="21" xfId="88" applyFont="1" applyFill="1" applyBorder="1" applyAlignment="1" applyProtection="1">
      <alignment horizontal="center" vertical="center"/>
      <protection hidden="1"/>
    </xf>
    <xf numFmtId="0" fontId="3" fillId="21" borderId="21" xfId="79" applyFont="1" applyFill="1" applyBorder="1" applyAlignment="1" applyProtection="1">
      <alignment vertical="center"/>
      <protection hidden="1"/>
    </xf>
    <xf numFmtId="169" fontId="3" fillId="21" borderId="21" xfId="41" applyNumberFormat="1" applyFont="1" applyFill="1" applyBorder="1" applyAlignment="1" applyProtection="1">
      <alignment vertical="center"/>
      <protection hidden="1"/>
    </xf>
    <xf numFmtId="0" fontId="3" fillId="21" borderId="16" xfId="79" applyFont="1" applyFill="1" applyBorder="1" applyAlignment="1" applyProtection="1">
      <alignment horizontal="center" vertical="center" wrapText="1"/>
      <protection hidden="1"/>
    </xf>
    <xf numFmtId="169" fontId="3" fillId="21" borderId="16" xfId="41" applyNumberFormat="1" applyFont="1" applyFill="1" applyBorder="1" applyAlignment="1" applyProtection="1">
      <alignment horizontal="center" vertical="center" wrapText="1"/>
      <protection hidden="1"/>
    </xf>
    <xf numFmtId="0" fontId="4" fillId="21" borderId="13" xfId="79" applyFont="1" applyFill="1" applyBorder="1" applyAlignment="1" applyProtection="1">
      <alignment horizontal="center" vertical="center" wrapText="1"/>
      <protection hidden="1"/>
    </xf>
    <xf numFmtId="170" fontId="27" fillId="0" borderId="0" xfId="40" applyNumberFormat="1" applyFont="1" applyProtection="1">
      <protection hidden="1"/>
    </xf>
    <xf numFmtId="170" fontId="4" fillId="0" borderId="13" xfId="40" applyNumberFormat="1" applyFont="1" applyFill="1" applyBorder="1" applyAlignment="1" applyProtection="1">
      <alignment vertical="center" wrapText="1"/>
      <protection locked="0"/>
    </xf>
    <xf numFmtId="170" fontId="4" fillId="0" borderId="13" xfId="40" applyNumberFormat="1" applyFont="1" applyFill="1" applyBorder="1" applyAlignment="1" applyProtection="1">
      <alignment horizontal="center" vertical="center" wrapText="1"/>
      <protection locked="0"/>
    </xf>
    <xf numFmtId="0" fontId="4" fillId="0" borderId="13" xfId="79" applyFont="1" applyBorder="1" applyAlignment="1" applyProtection="1">
      <alignment horizontal="center" vertical="center" wrapText="1"/>
      <protection locked="0"/>
    </xf>
    <xf numFmtId="169" fontId="4" fillId="0" borderId="13" xfId="41" applyNumberFormat="1" applyFont="1" applyFill="1" applyBorder="1" applyAlignment="1" applyProtection="1">
      <alignment vertical="center" wrapText="1"/>
      <protection locked="0"/>
    </xf>
    <xf numFmtId="169" fontId="4" fillId="0" borderId="13" xfId="41" applyNumberFormat="1" applyFont="1" applyFill="1" applyBorder="1" applyAlignment="1" applyProtection="1">
      <alignment horizontal="center" vertical="center" wrapText="1"/>
      <protection locked="0"/>
    </xf>
    <xf numFmtId="0" fontId="4" fillId="0" borderId="13" xfId="79" applyFont="1" applyBorder="1" applyAlignment="1" applyProtection="1">
      <alignment horizontal="left" vertical="center" wrapText="1"/>
      <protection locked="0"/>
    </xf>
    <xf numFmtId="0" fontId="28" fillId="21" borderId="0" xfId="0" applyFont="1" applyFill="1" applyAlignment="1" applyProtection="1">
      <alignment vertical="center"/>
      <protection locked="0"/>
    </xf>
    <xf numFmtId="43" fontId="0" fillId="21" borderId="0" xfId="40" applyFont="1" applyFill="1" applyAlignment="1" applyProtection="1">
      <alignment vertical="center"/>
      <protection hidden="1"/>
    </xf>
    <xf numFmtId="43" fontId="0" fillId="21" borderId="0" xfId="0" applyNumberFormat="1" applyFill="1" applyAlignment="1" applyProtection="1">
      <alignment vertical="center"/>
      <protection hidden="1"/>
    </xf>
    <xf numFmtId="0" fontId="29" fillId="21" borderId="0" xfId="83" applyFont="1" applyFill="1" applyProtection="1">
      <protection hidden="1"/>
    </xf>
    <xf numFmtId="0" fontId="29" fillId="21" borderId="0" xfId="83" applyFont="1" applyFill="1" applyAlignment="1" applyProtection="1">
      <alignment horizontal="center"/>
      <protection hidden="1"/>
    </xf>
    <xf numFmtId="0" fontId="29" fillId="21" borderId="0" xfId="83" applyFont="1" applyFill="1" applyAlignment="1" applyProtection="1">
      <alignment horizontal="center" wrapText="1"/>
      <protection hidden="1"/>
    </xf>
    <xf numFmtId="170" fontId="29" fillId="21" borderId="0" xfId="56" applyNumberFormat="1" applyFont="1" applyFill="1" applyBorder="1" applyAlignment="1" applyProtection="1">
      <protection hidden="1"/>
    </xf>
    <xf numFmtId="0" fontId="28" fillId="21" borderId="13" xfId="83" applyFont="1" applyFill="1" applyBorder="1" applyAlignment="1" applyProtection="1">
      <alignment horizontal="center" vertical="center" wrapText="1"/>
      <protection hidden="1"/>
    </xf>
    <xf numFmtId="0" fontId="27" fillId="21" borderId="13" xfId="83" applyFont="1" applyFill="1" applyBorder="1" applyAlignment="1" applyProtection="1">
      <alignment horizontal="center" vertical="center" wrapText="1"/>
      <protection hidden="1"/>
    </xf>
    <xf numFmtId="0" fontId="27" fillId="21" borderId="36" xfId="83" applyFont="1" applyFill="1" applyBorder="1" applyAlignment="1" applyProtection="1">
      <alignment horizontal="center" vertical="center" wrapText="1"/>
      <protection hidden="1"/>
    </xf>
    <xf numFmtId="0" fontId="57" fillId="21" borderId="13" xfId="83" applyFont="1" applyFill="1" applyBorder="1" applyAlignment="1" applyProtection="1">
      <alignment horizontal="center" vertical="center"/>
      <protection hidden="1"/>
    </xf>
    <xf numFmtId="0" fontId="86" fillId="21" borderId="13" xfId="83" applyFont="1" applyFill="1" applyBorder="1" applyAlignment="1" applyProtection="1">
      <alignment horizontal="center" vertical="center"/>
      <protection hidden="1"/>
    </xf>
    <xf numFmtId="0" fontId="57" fillId="21" borderId="20" xfId="83" applyFont="1" applyFill="1" applyBorder="1" applyProtection="1">
      <protection hidden="1"/>
    </xf>
    <xf numFmtId="0" fontId="30" fillId="21" borderId="0" xfId="83" applyFont="1" applyFill="1" applyProtection="1">
      <protection hidden="1"/>
    </xf>
    <xf numFmtId="0" fontId="27" fillId="21" borderId="13" xfId="83" applyFont="1" applyFill="1" applyBorder="1" applyAlignment="1" applyProtection="1">
      <alignment horizontal="center" vertical="center" wrapText="1"/>
      <protection locked="0"/>
    </xf>
    <xf numFmtId="0" fontId="27" fillId="21" borderId="20" xfId="83" applyFont="1" applyFill="1" applyBorder="1" applyAlignment="1" applyProtection="1">
      <alignment horizontal="center" vertical="center" wrapText="1"/>
      <protection locked="0"/>
    </xf>
    <xf numFmtId="0" fontId="27" fillId="21" borderId="13" xfId="83" applyFont="1" applyFill="1" applyBorder="1" applyAlignment="1" applyProtection="1">
      <alignment horizontal="left" vertical="center" wrapText="1"/>
      <protection locked="0"/>
    </xf>
    <xf numFmtId="170" fontId="27" fillId="21" borderId="13" xfId="40" applyNumberFormat="1" applyFont="1" applyFill="1" applyBorder="1" applyAlignment="1" applyProtection="1">
      <alignment horizontal="center" vertical="center" wrapText="1"/>
      <protection locked="0"/>
    </xf>
    <xf numFmtId="0" fontId="27" fillId="21" borderId="36" xfId="83" applyFont="1" applyFill="1" applyBorder="1" applyAlignment="1" applyProtection="1">
      <alignment horizontal="center" vertical="center" wrapText="1"/>
      <protection locked="0"/>
    </xf>
    <xf numFmtId="0" fontId="27" fillId="21" borderId="43" xfId="83" applyFont="1" applyFill="1" applyBorder="1" applyAlignment="1" applyProtection="1">
      <alignment horizontal="center" vertical="center" wrapText="1"/>
      <protection locked="0"/>
    </xf>
    <xf numFmtId="0" fontId="27" fillId="21" borderId="36" xfId="83" applyFont="1" applyFill="1" applyBorder="1" applyAlignment="1" applyProtection="1">
      <alignment horizontal="left" vertical="center" wrapText="1"/>
      <protection locked="0"/>
    </xf>
    <xf numFmtId="170" fontId="27" fillId="21" borderId="36" xfId="40" applyNumberFormat="1" applyFont="1" applyFill="1" applyBorder="1" applyAlignment="1" applyProtection="1">
      <alignment horizontal="center" vertical="center" wrapText="1"/>
      <protection locked="0"/>
    </xf>
    <xf numFmtId="0" fontId="27" fillId="21" borderId="48" xfId="83" applyFont="1" applyFill="1" applyBorder="1" applyAlignment="1" applyProtection="1">
      <alignment horizontal="center" vertical="center" wrapText="1"/>
      <protection locked="0"/>
    </xf>
    <xf numFmtId="0" fontId="27" fillId="21" borderId="51" xfId="83" applyFont="1" applyFill="1" applyBorder="1" applyAlignment="1" applyProtection="1">
      <alignment horizontal="center" vertical="center" wrapText="1"/>
      <protection locked="0"/>
    </xf>
    <xf numFmtId="0" fontId="27" fillId="21" borderId="48" xfId="83" applyFont="1" applyFill="1" applyBorder="1" applyAlignment="1" applyProtection="1">
      <alignment horizontal="left" vertical="center" wrapText="1"/>
      <protection locked="0"/>
    </xf>
    <xf numFmtId="170" fontId="27" fillId="21" borderId="48" xfId="40" applyNumberFormat="1" applyFont="1" applyFill="1" applyBorder="1" applyAlignment="1" applyProtection="1">
      <alignment horizontal="center" vertical="center" wrapText="1"/>
      <protection locked="0"/>
    </xf>
    <xf numFmtId="0" fontId="57" fillId="21" borderId="0" xfId="83" applyFont="1" applyFill="1" applyProtection="1">
      <protection locked="0"/>
    </xf>
    <xf numFmtId="170" fontId="57" fillId="21" borderId="0" xfId="56" applyNumberFormat="1" applyFont="1" applyFill="1" applyBorder="1" applyAlignment="1" applyProtection="1">
      <protection locked="0"/>
    </xf>
    <xf numFmtId="0" fontId="0" fillId="0" borderId="13" xfId="83" applyFont="1" applyBorder="1" applyAlignment="1" applyProtection="1">
      <alignment horizontal="center" vertical="center" wrapText="1"/>
      <protection hidden="1"/>
    </xf>
    <xf numFmtId="0" fontId="0" fillId="0" borderId="13" xfId="0" applyBorder="1" applyAlignment="1" applyProtection="1">
      <alignment horizontal="center"/>
      <protection locked="0"/>
    </xf>
    <xf numFmtId="0" fontId="0" fillId="0" borderId="22" xfId="0" applyBorder="1" applyAlignment="1" applyProtection="1">
      <alignment vertical="center"/>
      <protection locked="0"/>
    </xf>
    <xf numFmtId="14" fontId="0" fillId="0" borderId="13" xfId="0" applyNumberFormat="1" applyBorder="1" applyAlignment="1" applyProtection="1">
      <alignment horizontal="center"/>
      <protection locked="0"/>
    </xf>
    <xf numFmtId="14" fontId="0" fillId="0" borderId="13" xfId="0" applyNumberFormat="1" applyBorder="1" applyAlignment="1" applyProtection="1">
      <alignment horizontal="center" vertical="center"/>
      <protection locked="0"/>
    </xf>
    <xf numFmtId="0" fontId="28" fillId="21" borderId="0" xfId="0" applyFont="1" applyFill="1" applyAlignment="1" applyProtection="1">
      <alignment horizontal="left" indent="3"/>
      <protection locked="0"/>
    </xf>
    <xf numFmtId="0" fontId="0" fillId="23" borderId="0" xfId="0" applyFill="1" applyProtection="1">
      <protection hidden="1"/>
    </xf>
    <xf numFmtId="170" fontId="28" fillId="21" borderId="13" xfId="40" applyNumberFormat="1" applyFont="1" applyFill="1" applyBorder="1" applyProtection="1">
      <protection hidden="1"/>
    </xf>
    <xf numFmtId="0" fontId="28" fillId="21" borderId="13" xfId="0" applyFont="1" applyFill="1" applyBorder="1" applyProtection="1">
      <protection hidden="1"/>
    </xf>
    <xf numFmtId="170" fontId="0" fillId="0" borderId="13" xfId="40" applyNumberFormat="1" applyFont="1" applyFill="1" applyBorder="1" applyAlignment="1" applyProtection="1">
      <protection locked="0"/>
    </xf>
    <xf numFmtId="14" fontId="0" fillId="0" borderId="13" xfId="0" applyNumberFormat="1" applyBorder="1" applyProtection="1">
      <protection locked="0"/>
    </xf>
    <xf numFmtId="170" fontId="0" fillId="0" borderId="48" xfId="40" applyNumberFormat="1" applyFont="1" applyFill="1" applyBorder="1" applyAlignment="1" applyProtection="1">
      <protection locked="0"/>
    </xf>
    <xf numFmtId="14" fontId="0" fillId="0" borderId="48" xfId="0" applyNumberFormat="1" applyBorder="1" applyProtection="1">
      <protection locked="0"/>
    </xf>
    <xf numFmtId="49" fontId="28" fillId="21" borderId="0" xfId="0" applyNumberFormat="1" applyFont="1" applyFill="1" applyAlignment="1" applyProtection="1">
      <alignment horizontal="center" vertical="top"/>
      <protection hidden="1"/>
    </xf>
    <xf numFmtId="49" fontId="28" fillId="21" borderId="36" xfId="0" applyNumberFormat="1" applyFont="1" applyFill="1" applyBorder="1" applyAlignment="1" applyProtection="1">
      <alignment horizontal="center" vertical="top"/>
      <protection hidden="1"/>
    </xf>
    <xf numFmtId="43" fontId="28" fillId="21" borderId="36" xfId="930" applyFont="1" applyFill="1" applyBorder="1" applyAlignment="1" applyProtection="1">
      <alignment horizontal="right" vertical="top"/>
      <protection hidden="1"/>
    </xf>
    <xf numFmtId="0" fontId="0" fillId="21" borderId="36" xfId="0" applyFill="1" applyBorder="1" applyProtection="1">
      <protection locked="0"/>
    </xf>
    <xf numFmtId="43" fontId="0" fillId="21" borderId="36" xfId="40" applyFont="1" applyFill="1" applyBorder="1" applyProtection="1"/>
    <xf numFmtId="169" fontId="4" fillId="0" borderId="0" xfId="41" applyNumberFormat="1" applyFont="1" applyFill="1" applyProtection="1">
      <protection hidden="1"/>
    </xf>
    <xf numFmtId="0" fontId="4" fillId="0" borderId="15" xfId="86" applyFont="1" applyBorder="1" applyAlignment="1" applyProtection="1">
      <alignment horizontal="center"/>
      <protection hidden="1"/>
    </xf>
    <xf numFmtId="169" fontId="4" fillId="0" borderId="15" xfId="41" applyNumberFormat="1" applyFont="1" applyFill="1" applyBorder="1" applyProtection="1">
      <protection hidden="1"/>
    </xf>
    <xf numFmtId="43" fontId="4" fillId="0" borderId="0" xfId="40" applyFont="1" applyFill="1" applyBorder="1" applyProtection="1">
      <protection hidden="1"/>
    </xf>
    <xf numFmtId="168" fontId="4" fillId="0" borderId="15" xfId="41" applyFont="1" applyFill="1" applyBorder="1" applyProtection="1">
      <protection hidden="1"/>
    </xf>
    <xf numFmtId="0" fontId="3" fillId="0" borderId="15" xfId="86" applyFont="1" applyBorder="1" applyAlignment="1" applyProtection="1">
      <alignment horizontal="center"/>
      <protection hidden="1"/>
    </xf>
    <xf numFmtId="43" fontId="3" fillId="0" borderId="0" xfId="40" applyFont="1" applyFill="1" applyBorder="1" applyProtection="1">
      <protection hidden="1"/>
    </xf>
    <xf numFmtId="168" fontId="3" fillId="0" borderId="15" xfId="41" applyFont="1" applyFill="1" applyBorder="1" applyProtection="1">
      <protection hidden="1"/>
    </xf>
    <xf numFmtId="169" fontId="3" fillId="0" borderId="15" xfId="41" applyNumberFormat="1" applyFont="1" applyFill="1" applyBorder="1" applyProtection="1">
      <protection hidden="1"/>
    </xf>
    <xf numFmtId="0" fontId="4" fillId="0" borderId="15" xfId="86" applyFont="1" applyBorder="1" applyProtection="1">
      <protection hidden="1"/>
    </xf>
    <xf numFmtId="43" fontId="3" fillId="0" borderId="0" xfId="40" applyFont="1" applyFill="1" applyBorder="1" applyAlignment="1" applyProtection="1">
      <alignment wrapText="1"/>
      <protection hidden="1"/>
    </xf>
    <xf numFmtId="0" fontId="4" fillId="0" borderId="16" xfId="86" applyFont="1" applyBorder="1" applyAlignment="1" applyProtection="1">
      <alignment horizontal="center"/>
      <protection hidden="1"/>
    </xf>
    <xf numFmtId="0" fontId="4" fillId="0" borderId="21" xfId="86" applyFont="1" applyBorder="1" applyProtection="1">
      <protection hidden="1"/>
    </xf>
    <xf numFmtId="0" fontId="4" fillId="0" borderId="16" xfId="86" applyFont="1" applyBorder="1" applyProtection="1">
      <protection hidden="1"/>
    </xf>
    <xf numFmtId="168" fontId="4" fillId="0" borderId="16" xfId="41" applyFont="1" applyFill="1" applyBorder="1" applyProtection="1">
      <protection hidden="1"/>
    </xf>
    <xf numFmtId="169" fontId="4" fillId="0" borderId="15" xfId="41" applyNumberFormat="1" applyFont="1" applyFill="1" applyBorder="1" applyProtection="1">
      <protection locked="0"/>
    </xf>
    <xf numFmtId="10" fontId="3" fillId="0" borderId="15" xfId="41" applyNumberFormat="1" applyFont="1" applyFill="1" applyBorder="1" applyProtection="1"/>
    <xf numFmtId="0" fontId="28" fillId="0" borderId="36" xfId="0" applyFont="1" applyBorder="1" applyAlignment="1" applyProtection="1">
      <alignment horizontal="center" vertical="center" wrapText="1"/>
      <protection hidden="1"/>
    </xf>
    <xf numFmtId="0" fontId="0" fillId="0" borderId="16" xfId="0" applyBorder="1" applyProtection="1">
      <protection locked="0"/>
    </xf>
    <xf numFmtId="43" fontId="0" fillId="0" borderId="16" xfId="40" applyFont="1" applyBorder="1" applyProtection="1">
      <protection locked="0"/>
    </xf>
    <xf numFmtId="0" fontId="0" fillId="0" borderId="13" xfId="0" applyBorder="1" applyProtection="1">
      <protection locked="0"/>
    </xf>
    <xf numFmtId="43" fontId="0" fillId="0" borderId="13" xfId="40" applyFont="1" applyBorder="1" applyProtection="1">
      <protection locked="0"/>
    </xf>
    <xf numFmtId="43" fontId="0" fillId="0" borderId="16" xfId="40" applyFont="1" applyBorder="1" applyProtection="1"/>
    <xf numFmtId="0" fontId="28" fillId="0" borderId="22" xfId="0" applyFont="1" applyBorder="1" applyAlignment="1" applyProtection="1">
      <alignment horizontal="center"/>
      <protection hidden="1"/>
    </xf>
    <xf numFmtId="0" fontId="0" fillId="0" borderId="22" xfId="0" applyBorder="1" applyProtection="1">
      <protection locked="0"/>
    </xf>
    <xf numFmtId="0" fontId="0" fillId="0" borderId="0" xfId="0" applyProtection="1">
      <protection locked="0"/>
    </xf>
    <xf numFmtId="0" fontId="42" fillId="21" borderId="0" xfId="0" applyFont="1" applyFill="1" applyProtection="1">
      <protection hidden="1"/>
    </xf>
    <xf numFmtId="0" fontId="39" fillId="21" borderId="0" xfId="0" applyFont="1" applyFill="1" applyAlignment="1" applyProtection="1">
      <alignment vertical="top" wrapText="1"/>
      <protection hidden="1"/>
    </xf>
    <xf numFmtId="0" fontId="78" fillId="21" borderId="50" xfId="4463" applyFont="1" applyFill="1" applyBorder="1" applyAlignment="1" applyProtection="1">
      <alignment horizontal="center"/>
      <protection hidden="1"/>
    </xf>
    <xf numFmtId="0" fontId="78" fillId="21" borderId="52" xfId="4463" applyFont="1" applyFill="1" applyBorder="1" applyAlignment="1" applyProtection="1">
      <alignment horizontal="center"/>
      <protection hidden="1"/>
    </xf>
    <xf numFmtId="0" fontId="81" fillId="0" borderId="48" xfId="4463" applyFont="1" applyBorder="1" applyAlignment="1" applyProtection="1">
      <alignment horizontal="center"/>
      <protection hidden="1"/>
    </xf>
    <xf numFmtId="0" fontId="79" fillId="0" borderId="48" xfId="4463" applyFont="1" applyBorder="1" applyProtection="1">
      <protection hidden="1"/>
    </xf>
    <xf numFmtId="0" fontId="83" fillId="21" borderId="10" xfId="4463" applyFont="1" applyFill="1" applyBorder="1" applyProtection="1">
      <protection hidden="1"/>
    </xf>
    <xf numFmtId="0" fontId="79" fillId="21" borderId="11" xfId="4463" applyFont="1" applyFill="1" applyBorder="1" applyProtection="1">
      <protection hidden="1"/>
    </xf>
    <xf numFmtId="0" fontId="39" fillId="21" borderId="0" xfId="0" applyFont="1" applyFill="1" applyAlignment="1" applyProtection="1">
      <alignment vertical="justify" wrapText="1"/>
      <protection hidden="1"/>
    </xf>
    <xf numFmtId="0" fontId="39" fillId="21" borderId="0" xfId="0" applyFont="1" applyFill="1" applyAlignment="1" applyProtection="1">
      <alignment horizontal="center" vertical="top" wrapText="1"/>
      <protection hidden="1"/>
    </xf>
    <xf numFmtId="0" fontId="42" fillId="0" borderId="0" xfId="0" applyFont="1" applyAlignment="1" applyProtection="1">
      <alignment horizontal="center" vertical="center" wrapText="1"/>
      <protection hidden="1"/>
    </xf>
    <xf numFmtId="0" fontId="28" fillId="21" borderId="0" xfId="0" applyFont="1" applyFill="1" applyAlignment="1" applyProtection="1">
      <alignment vertical="justify"/>
      <protection hidden="1"/>
    </xf>
    <xf numFmtId="43" fontId="28" fillId="21" borderId="0" xfId="40" applyFont="1" applyFill="1" applyBorder="1" applyAlignment="1" applyProtection="1">
      <alignment vertical="center" wrapText="1"/>
      <protection hidden="1"/>
    </xf>
    <xf numFmtId="43" fontId="28" fillId="21" borderId="0" xfId="40" applyFont="1" applyFill="1" applyBorder="1" applyAlignment="1" applyProtection="1">
      <alignment vertical="justify" wrapText="1"/>
      <protection hidden="1"/>
    </xf>
    <xf numFmtId="0" fontId="28" fillId="21" borderId="0" xfId="0" applyFont="1" applyFill="1" applyAlignment="1" applyProtection="1">
      <alignment vertical="justify" wrapText="1"/>
      <protection hidden="1"/>
    </xf>
    <xf numFmtId="0" fontId="0" fillId="21" borderId="0" xfId="0" applyFill="1" applyAlignment="1" applyProtection="1">
      <alignment wrapText="1"/>
      <protection hidden="1"/>
    </xf>
    <xf numFmtId="0" fontId="79" fillId="21" borderId="10" xfId="4463" applyFont="1" applyFill="1" applyBorder="1" applyProtection="1">
      <protection hidden="1"/>
    </xf>
    <xf numFmtId="0" fontId="79" fillId="21" borderId="19" xfId="4463" applyFont="1" applyFill="1" applyBorder="1" applyProtection="1">
      <protection hidden="1"/>
    </xf>
    <xf numFmtId="0" fontId="80" fillId="21" borderId="54" xfId="4463" applyFont="1" applyFill="1" applyBorder="1" applyProtection="1">
      <protection hidden="1"/>
    </xf>
    <xf numFmtId="0" fontId="80" fillId="21" borderId="55" xfId="4463" applyFont="1" applyFill="1" applyBorder="1" applyProtection="1">
      <protection hidden="1"/>
    </xf>
    <xf numFmtId="0" fontId="79" fillId="0" borderId="48" xfId="4463" applyFont="1" applyBorder="1" applyProtection="1">
      <protection locked="0"/>
    </xf>
    <xf numFmtId="0" fontId="79" fillId="21" borderId="10" xfId="4463" applyFont="1" applyFill="1" applyBorder="1" applyProtection="1">
      <protection locked="0"/>
    </xf>
    <xf numFmtId="0" fontId="79" fillId="21" borderId="11" xfId="4463" applyFont="1" applyFill="1" applyBorder="1" applyProtection="1">
      <protection locked="0"/>
    </xf>
    <xf numFmtId="0" fontId="80" fillId="21" borderId="10" xfId="4463" applyFont="1" applyFill="1" applyBorder="1" applyProtection="1">
      <protection locked="0"/>
    </xf>
    <xf numFmtId="0" fontId="82" fillId="21" borderId="10" xfId="4463" applyFont="1" applyFill="1" applyBorder="1" applyProtection="1">
      <protection locked="0"/>
    </xf>
    <xf numFmtId="0" fontId="80" fillId="21" borderId="12" xfId="4463" applyFont="1" applyFill="1" applyBorder="1" applyProtection="1">
      <protection locked="0"/>
    </xf>
    <xf numFmtId="0" fontId="79" fillId="21" borderId="19" xfId="4463" applyFont="1" applyFill="1" applyBorder="1" applyProtection="1">
      <protection locked="0"/>
    </xf>
    <xf numFmtId="0" fontId="79" fillId="21" borderId="12" xfId="4463" applyFont="1" applyFill="1" applyBorder="1" applyProtection="1">
      <protection locked="0"/>
    </xf>
    <xf numFmtId="0" fontId="79" fillId="21" borderId="11" xfId="4463" applyFont="1" applyFill="1" applyBorder="1" applyAlignment="1" applyProtection="1">
      <alignment horizontal="left" indent="32"/>
      <protection locked="0"/>
    </xf>
    <xf numFmtId="0" fontId="79" fillId="21" borderId="19" xfId="4463" applyFont="1" applyFill="1" applyBorder="1" applyAlignment="1" applyProtection="1">
      <alignment horizontal="left" indent="32"/>
      <protection locked="0"/>
    </xf>
    <xf numFmtId="0" fontId="43" fillId="21" borderId="0" xfId="489" applyFont="1" applyFill="1" applyAlignment="1" applyProtection="1">
      <alignment horizontal="center"/>
      <protection hidden="1"/>
    </xf>
    <xf numFmtId="0" fontId="43" fillId="21" borderId="0" xfId="489" applyFont="1" applyFill="1" applyAlignment="1" applyProtection="1">
      <alignment horizontal="right"/>
      <protection hidden="1"/>
    </xf>
    <xf numFmtId="0" fontId="43" fillId="21" borderId="0" xfId="489" applyFont="1" applyFill="1" applyAlignment="1" applyProtection="1">
      <alignment horizontal="left"/>
      <protection hidden="1"/>
    </xf>
    <xf numFmtId="0" fontId="31" fillId="21" borderId="0" xfId="489" applyFont="1" applyFill="1" applyProtection="1">
      <protection hidden="1"/>
    </xf>
    <xf numFmtId="0" fontId="43" fillId="0" borderId="22" xfId="489" applyFont="1" applyBorder="1" applyAlignment="1" applyProtection="1">
      <alignment horizontal="center" vertical="center" wrapText="1"/>
      <protection hidden="1"/>
    </xf>
    <xf numFmtId="0" fontId="43" fillId="21" borderId="0" xfId="489" applyFont="1" applyFill="1" applyAlignment="1" applyProtection="1">
      <alignment horizontal="left"/>
      <protection locked="0"/>
    </xf>
    <xf numFmtId="0" fontId="43" fillId="21" borderId="0" xfId="489" applyFont="1" applyFill="1" applyAlignment="1" applyProtection="1">
      <alignment horizontal="left" indent="2"/>
      <protection locked="0"/>
    </xf>
    <xf numFmtId="0" fontId="31" fillId="0" borderId="22" xfId="489" applyFont="1" applyBorder="1" applyAlignment="1" applyProtection="1">
      <alignment horizontal="centerContinuous" wrapText="1"/>
      <protection locked="0"/>
    </xf>
    <xf numFmtId="0" fontId="31" fillId="0" borderId="22" xfId="489" applyFont="1" applyBorder="1" applyAlignment="1" applyProtection="1">
      <alignment horizontal="center"/>
      <protection locked="0"/>
    </xf>
    <xf numFmtId="0" fontId="31" fillId="0" borderId="22" xfId="489" applyFont="1" applyBorder="1" applyAlignment="1" applyProtection="1">
      <alignment wrapText="1"/>
      <protection locked="0"/>
    </xf>
    <xf numFmtId="0" fontId="31" fillId="0" borderId="22" xfId="489" applyFont="1" applyBorder="1" applyProtection="1">
      <protection locked="0"/>
    </xf>
    <xf numFmtId="0" fontId="31" fillId="21" borderId="0" xfId="489" applyFont="1" applyFill="1" applyProtection="1">
      <protection locked="0"/>
    </xf>
    <xf numFmtId="0" fontId="66" fillId="21" borderId="0" xfId="489" applyFont="1" applyFill="1" applyProtection="1">
      <protection locked="0"/>
    </xf>
    <xf numFmtId="0" fontId="65" fillId="21" borderId="0" xfId="489" applyFont="1" applyFill="1" applyProtection="1">
      <protection locked="0"/>
    </xf>
    <xf numFmtId="0" fontId="43" fillId="21" borderId="0" xfId="489" applyFont="1" applyFill="1" applyAlignment="1" applyProtection="1">
      <alignment horizontal="left" indent="3"/>
      <protection locked="0"/>
    </xf>
    <xf numFmtId="0" fontId="43" fillId="21" borderId="0" xfId="489" applyFont="1" applyFill="1" applyProtection="1">
      <protection locked="0"/>
    </xf>
    <xf numFmtId="0" fontId="31" fillId="21" borderId="0" xfId="489" applyFont="1" applyFill="1" applyAlignment="1" applyProtection="1">
      <alignment horizontal="left" indent="3"/>
      <protection locked="0"/>
    </xf>
    <xf numFmtId="0" fontId="28" fillId="21" borderId="0" xfId="0" applyFont="1" applyFill="1" applyAlignment="1" applyProtection="1">
      <alignment horizontal="right"/>
      <protection hidden="1"/>
    </xf>
    <xf numFmtId="0" fontId="28" fillId="0" borderId="22" xfId="0" applyFont="1" applyBorder="1" applyAlignment="1" applyProtection="1">
      <alignment horizontal="center" vertical="center"/>
      <protection hidden="1"/>
    </xf>
    <xf numFmtId="43" fontId="0" fillId="0" borderId="22" xfId="40" applyFont="1" applyBorder="1" applyAlignment="1" applyProtection="1">
      <alignment horizontal="center" vertical="center"/>
      <protection hidden="1"/>
    </xf>
    <xf numFmtId="43" fontId="28" fillId="0" borderId="22" xfId="0" applyNumberFormat="1" applyFont="1" applyBorder="1" applyAlignment="1" applyProtection="1">
      <alignment horizontal="center" vertical="center"/>
      <protection hidden="1"/>
    </xf>
    <xf numFmtId="43" fontId="28" fillId="0" borderId="22" xfId="40" applyFont="1" applyBorder="1" applyAlignment="1" applyProtection="1">
      <alignment horizontal="center" vertical="center"/>
      <protection hidden="1"/>
    </xf>
    <xf numFmtId="43" fontId="0" fillId="0" borderId="22" xfId="0" applyNumberFormat="1" applyBorder="1" applyAlignment="1" applyProtection="1">
      <alignment vertical="center"/>
      <protection hidden="1"/>
    </xf>
    <xf numFmtId="43" fontId="0" fillId="21" borderId="0" xfId="0" applyNumberFormat="1" applyFill="1" applyProtection="1">
      <protection hidden="1"/>
    </xf>
    <xf numFmtId="43" fontId="0" fillId="0" borderId="22" xfId="40" applyFont="1" applyBorder="1" applyAlignment="1" applyProtection="1">
      <alignment horizontal="center" vertical="center"/>
      <protection locked="0"/>
    </xf>
    <xf numFmtId="43" fontId="0" fillId="0" borderId="22" xfId="0" applyNumberFormat="1" applyBorder="1" applyAlignment="1" applyProtection="1">
      <alignment vertical="center"/>
      <protection locked="0"/>
    </xf>
    <xf numFmtId="0" fontId="0" fillId="21" borderId="0" xfId="0" applyFill="1" applyAlignment="1" applyProtection="1">
      <alignment horizontal="center"/>
      <protection locked="0"/>
    </xf>
    <xf numFmtId="0" fontId="0" fillId="21" borderId="0" xfId="0" quotePrefix="1" applyFill="1" applyAlignment="1" applyProtection="1">
      <alignment horizontal="right"/>
      <protection hidden="1"/>
    </xf>
    <xf numFmtId="0" fontId="28" fillId="0" borderId="48" xfId="0" applyFont="1" applyBorder="1" applyAlignment="1" applyProtection="1">
      <alignment horizontal="center" vertical="center" wrapText="1"/>
      <protection hidden="1"/>
    </xf>
    <xf numFmtId="0" fontId="0" fillId="21" borderId="0" xfId="0" quotePrefix="1" applyFill="1" applyAlignment="1" applyProtection="1">
      <alignment vertical="top"/>
      <protection hidden="1"/>
    </xf>
    <xf numFmtId="0" fontId="0" fillId="21" borderId="0" xfId="0" applyFill="1" applyAlignment="1" applyProtection="1">
      <alignment horizontal="right" vertical="center"/>
      <protection hidden="1"/>
    </xf>
    <xf numFmtId="0" fontId="0" fillId="21" borderId="0" xfId="0" applyFill="1" applyAlignment="1" applyProtection="1">
      <alignment horizontal="right"/>
      <protection hidden="1"/>
    </xf>
    <xf numFmtId="0" fontId="0" fillId="21" borderId="0" xfId="0" applyFill="1" applyAlignment="1" applyProtection="1">
      <alignment vertical="justify"/>
      <protection hidden="1"/>
    </xf>
    <xf numFmtId="0" fontId="28" fillId="0" borderId="0" xfId="0" applyFont="1" applyAlignment="1" applyProtection="1">
      <alignment horizontal="left" indent="7"/>
      <protection hidden="1"/>
    </xf>
    <xf numFmtId="0" fontId="28" fillId="0" borderId="0" xfId="0" applyFont="1" applyProtection="1">
      <protection hidden="1"/>
    </xf>
    <xf numFmtId="0" fontId="0" fillId="0" borderId="48" xfId="0" applyBorder="1" applyAlignment="1" applyProtection="1">
      <alignment horizontal="center" vertical="center" wrapText="1"/>
      <protection hidden="1"/>
    </xf>
    <xf numFmtId="0" fontId="0" fillId="0" borderId="0" xfId="0" applyAlignment="1" applyProtection="1">
      <alignment horizontal="justify" vertical="center" wrapText="1"/>
      <protection hidden="1"/>
    </xf>
    <xf numFmtId="0" fontId="0" fillId="0" borderId="0" xfId="0" applyAlignment="1" applyProtection="1">
      <alignment horizontal="center" vertical="center" wrapText="1"/>
      <protection hidden="1"/>
    </xf>
    <xf numFmtId="0" fontId="0" fillId="21" borderId="48" xfId="0" applyFill="1" applyBorder="1" applyAlignment="1" applyProtection="1">
      <alignment horizontal="center"/>
      <protection hidden="1"/>
    </xf>
    <xf numFmtId="0" fontId="28" fillId="0" borderId="0" xfId="0" applyFont="1" applyAlignment="1" applyProtection="1">
      <alignment horizontal="center" vertical="center" wrapText="1"/>
      <protection hidden="1"/>
    </xf>
    <xf numFmtId="0" fontId="28" fillId="0" borderId="48" xfId="0" applyFont="1" applyBorder="1" applyAlignment="1" applyProtection="1">
      <alignment vertical="center" wrapText="1"/>
      <protection locked="0"/>
    </xf>
    <xf numFmtId="0" fontId="28" fillId="0" borderId="0" xfId="0" applyFont="1" applyAlignment="1" applyProtection="1">
      <alignment horizontal="left" indent="3"/>
      <protection locked="0"/>
    </xf>
    <xf numFmtId="0" fontId="28" fillId="21" borderId="16" xfId="0" applyFont="1" applyFill="1" applyBorder="1" applyAlignment="1" applyProtection="1">
      <alignment horizontal="center" vertical="top"/>
      <protection hidden="1"/>
    </xf>
    <xf numFmtId="0" fontId="28" fillId="21" borderId="22" xfId="0" applyFont="1" applyFill="1" applyBorder="1" applyAlignment="1" applyProtection="1">
      <alignment horizontal="center" vertical="top" wrapText="1"/>
      <protection hidden="1"/>
    </xf>
    <xf numFmtId="0" fontId="28" fillId="0" borderId="22" xfId="0" applyFont="1" applyBorder="1" applyAlignment="1" applyProtection="1">
      <alignment horizontal="center" vertical="center" wrapText="1"/>
      <protection hidden="1"/>
    </xf>
    <xf numFmtId="0" fontId="28" fillId="21" borderId="22" xfId="0" applyFont="1" applyFill="1" applyBorder="1" applyAlignment="1" applyProtection="1">
      <alignment horizontal="center" vertical="center" wrapText="1"/>
      <protection hidden="1"/>
    </xf>
    <xf numFmtId="0" fontId="39" fillId="21" borderId="0" xfId="0" quotePrefix="1" applyFont="1" applyFill="1" applyAlignment="1" applyProtection="1">
      <alignment horizontal="center" vertical="top" wrapText="1"/>
      <protection hidden="1"/>
    </xf>
    <xf numFmtId="0" fontId="28" fillId="21" borderId="48" xfId="0" applyFont="1" applyFill="1" applyBorder="1" applyAlignment="1" applyProtection="1">
      <alignment horizontal="center" vertical="justify"/>
      <protection hidden="1"/>
    </xf>
    <xf numFmtId="0" fontId="75" fillId="0" borderId="0" xfId="0" applyFont="1" applyAlignment="1" applyProtection="1">
      <alignment horizontal="justify" vertical="center"/>
      <protection hidden="1"/>
    </xf>
    <xf numFmtId="0" fontId="39" fillId="21" borderId="0" xfId="0" applyFont="1" applyFill="1" applyAlignment="1" applyProtection="1">
      <alignment horizontal="left" vertical="top"/>
      <protection hidden="1"/>
    </xf>
    <xf numFmtId="0" fontId="0" fillId="21" borderId="48" xfId="0" applyFill="1" applyBorder="1" applyAlignment="1" applyProtection="1">
      <alignment horizontal="justify" vertical="justify"/>
      <protection locked="0"/>
    </xf>
    <xf numFmtId="0" fontId="28" fillId="21" borderId="0" xfId="0" applyFont="1" applyFill="1" applyAlignment="1" applyProtection="1">
      <alignment horizontal="justify" vertical="justify" wrapText="1"/>
      <protection locked="0"/>
    </xf>
    <xf numFmtId="0" fontId="28" fillId="21" borderId="48" xfId="0" applyFont="1" applyFill="1" applyBorder="1" applyAlignment="1" applyProtection="1">
      <alignment horizontal="center" vertical="center"/>
      <protection locked="0"/>
    </xf>
    <xf numFmtId="0" fontId="28" fillId="21" borderId="48" xfId="0" applyFont="1" applyFill="1" applyBorder="1" applyAlignment="1" applyProtection="1">
      <alignment horizontal="center" vertical="center" wrapText="1"/>
      <protection locked="0"/>
    </xf>
    <xf numFmtId="0" fontId="27" fillId="21" borderId="49" xfId="4451" applyFill="1" applyBorder="1" applyAlignment="1" applyProtection="1">
      <alignment horizontal="center" vertical="center"/>
      <protection hidden="1"/>
    </xf>
    <xf numFmtId="0" fontId="28" fillId="21" borderId="52" xfId="4451" applyFont="1" applyFill="1" applyBorder="1" applyAlignment="1" applyProtection="1">
      <alignment horizontal="center" vertical="center"/>
      <protection hidden="1"/>
    </xf>
    <xf numFmtId="0" fontId="0" fillId="21" borderId="52" xfId="4451" applyFont="1" applyFill="1" applyBorder="1" applyAlignment="1" applyProtection="1">
      <alignment vertical="center"/>
      <protection hidden="1"/>
    </xf>
    <xf numFmtId="0" fontId="27" fillId="21" borderId="52" xfId="4451" applyFill="1" applyBorder="1" applyAlignment="1" applyProtection="1">
      <alignment vertical="center" wrapText="1"/>
      <protection hidden="1"/>
    </xf>
    <xf numFmtId="0" fontId="27" fillId="21" borderId="16" xfId="4451" applyFill="1" applyBorder="1" applyAlignment="1" applyProtection="1">
      <alignment horizontal="center" vertical="center"/>
      <protection hidden="1"/>
    </xf>
    <xf numFmtId="0" fontId="4" fillId="21" borderId="10" xfId="81" applyFont="1" applyFill="1" applyBorder="1" applyAlignment="1" applyProtection="1">
      <alignment vertical="center"/>
      <protection hidden="1"/>
    </xf>
    <xf numFmtId="0" fontId="3" fillId="21" borderId="10" xfId="81" applyFont="1" applyFill="1" applyBorder="1" applyAlignment="1" applyProtection="1">
      <alignment vertical="center"/>
      <protection locked="0"/>
    </xf>
    <xf numFmtId="9" fontId="4" fillId="21" borderId="49" xfId="81" applyNumberFormat="1" applyFont="1" applyFill="1" applyBorder="1" applyAlignment="1" applyProtection="1">
      <alignment vertical="center"/>
      <protection hidden="1"/>
    </xf>
    <xf numFmtId="0" fontId="0" fillId="21" borderId="22" xfId="0" applyFill="1" applyBorder="1" applyAlignment="1" applyProtection="1">
      <alignment horizontal="left" vertical="center" indent="1"/>
      <protection locked="0"/>
    </xf>
    <xf numFmtId="0" fontId="0" fillId="21" borderId="48" xfId="0" applyFill="1" applyBorder="1" applyAlignment="1" applyProtection="1">
      <alignment horizontal="left" vertical="center" indent="1"/>
      <protection locked="0"/>
    </xf>
    <xf numFmtId="0" fontId="0" fillId="21" borderId="22" xfId="0" applyFill="1" applyBorder="1" applyAlignment="1" applyProtection="1">
      <alignment horizontal="left" vertical="center" indent="1"/>
      <protection hidden="1"/>
    </xf>
    <xf numFmtId="170" fontId="1" fillId="21" borderId="42" xfId="52" applyNumberFormat="1" applyFont="1" applyFill="1" applyBorder="1" applyProtection="1">
      <protection locked="0"/>
    </xf>
    <xf numFmtId="170" fontId="5" fillId="21" borderId="42" xfId="52" applyNumberFormat="1" applyFont="1" applyFill="1" applyBorder="1" applyProtection="1">
      <protection locked="0"/>
    </xf>
    <xf numFmtId="0" fontId="4" fillId="0" borderId="48" xfId="88" applyFont="1" applyFill="1" applyBorder="1" applyAlignment="1" applyProtection="1">
      <alignment vertical="center"/>
      <protection locked="0"/>
    </xf>
    <xf numFmtId="0" fontId="1" fillId="0" borderId="48" xfId="0" applyFont="1" applyBorder="1" applyAlignment="1" applyProtection="1">
      <alignment vertical="center" wrapText="1"/>
      <protection locked="0"/>
    </xf>
    <xf numFmtId="0" fontId="4" fillId="0" borderId="0" xfId="88" applyFont="1" applyFill="1" applyBorder="1" applyAlignment="1" applyProtection="1">
      <alignment vertical="center"/>
      <protection hidden="1"/>
    </xf>
    <xf numFmtId="0" fontId="5" fillId="0" borderId="0" xfId="0" applyFont="1" applyAlignment="1" applyProtection="1">
      <alignment vertical="center"/>
      <protection hidden="1"/>
    </xf>
    <xf numFmtId="43" fontId="5" fillId="0" borderId="0" xfId="40" applyFont="1" applyAlignment="1" applyProtection="1">
      <alignment vertical="center"/>
      <protection hidden="1"/>
    </xf>
    <xf numFmtId="43" fontId="1" fillId="0" borderId="48" xfId="40" applyFont="1" applyBorder="1" applyAlignment="1" applyProtection="1">
      <alignment vertical="center"/>
      <protection locked="0"/>
    </xf>
    <xf numFmtId="169" fontId="4" fillId="21" borderId="11" xfId="41" applyNumberFormat="1" applyFont="1" applyFill="1" applyBorder="1" applyAlignment="1" applyProtection="1">
      <alignment horizontal="center"/>
      <protection locked="0"/>
    </xf>
    <xf numFmtId="169" fontId="3" fillId="21" borderId="36" xfId="41" applyNumberFormat="1" applyFont="1" applyFill="1" applyBorder="1" applyAlignment="1" applyProtection="1">
      <alignment horizontal="center"/>
      <protection locked="0"/>
    </xf>
    <xf numFmtId="43" fontId="0" fillId="0" borderId="48" xfId="0" applyNumberFormat="1" applyBorder="1" applyAlignment="1" applyProtection="1">
      <alignment vertical="center"/>
      <protection hidden="1"/>
    </xf>
    <xf numFmtId="170" fontId="10" fillId="0" borderId="13" xfId="0" applyNumberFormat="1" applyFont="1" applyBorder="1" applyAlignment="1" applyProtection="1">
      <alignment vertical="center"/>
      <protection locked="0"/>
    </xf>
    <xf numFmtId="170" fontId="7" fillId="0" borderId="36" xfId="0" applyNumberFormat="1" applyFont="1" applyBorder="1" applyProtection="1">
      <protection locked="0"/>
    </xf>
    <xf numFmtId="170" fontId="7" fillId="0" borderId="36" xfId="0" applyNumberFormat="1" applyFont="1" applyBorder="1" applyAlignment="1" applyProtection="1">
      <alignment horizontal="center" vertical="center" wrapText="1"/>
      <protection locked="0"/>
    </xf>
    <xf numFmtId="170" fontId="57" fillId="21" borderId="13" xfId="40" applyNumberFormat="1" applyFont="1" applyFill="1" applyBorder="1" applyAlignment="1" applyProtection="1">
      <alignment horizontal="right" vertical="center"/>
      <protection locked="0"/>
    </xf>
    <xf numFmtId="0" fontId="88" fillId="21" borderId="0" xfId="0" applyFont="1" applyFill="1" applyAlignment="1">
      <alignment horizontal="center"/>
    </xf>
    <xf numFmtId="0" fontId="0" fillId="21" borderId="48" xfId="0" applyFill="1" applyBorder="1" applyAlignment="1" applyProtection="1">
      <alignment horizontal="center" vertical="center"/>
      <protection hidden="1"/>
    </xf>
    <xf numFmtId="0" fontId="0" fillId="0" borderId="48" xfId="0" applyBorder="1" applyAlignment="1">
      <alignment horizontal="left" indent="2"/>
    </xf>
    <xf numFmtId="0" fontId="0" fillId="21" borderId="48" xfId="0" applyFill="1" applyBorder="1" applyAlignment="1" applyProtection="1">
      <alignment horizontal="left" wrapText="1" indent="2"/>
      <protection hidden="1"/>
    </xf>
    <xf numFmtId="49" fontId="28" fillId="21" borderId="49" xfId="0" applyNumberFormat="1" applyFont="1" applyFill="1" applyBorder="1" applyAlignment="1" applyProtection="1">
      <alignment vertical="center" wrapText="1"/>
      <protection hidden="1"/>
    </xf>
    <xf numFmtId="43" fontId="28" fillId="21" borderId="0" xfId="930" applyFont="1" applyFill="1" applyBorder="1" applyAlignment="1" applyProtection="1">
      <alignment horizontal="right" vertical="top"/>
      <protection hidden="1"/>
    </xf>
    <xf numFmtId="49" fontId="28" fillId="21" borderId="48" xfId="0" applyNumberFormat="1" applyFont="1" applyFill="1" applyBorder="1" applyAlignment="1" applyProtection="1">
      <alignment horizontal="center" vertical="top"/>
      <protection hidden="1"/>
    </xf>
    <xf numFmtId="43" fontId="28" fillId="21" borderId="48" xfId="930" applyFont="1" applyFill="1" applyBorder="1" applyAlignment="1" applyProtection="1">
      <alignment horizontal="right" vertical="top"/>
      <protection hidden="1"/>
    </xf>
    <xf numFmtId="49" fontId="28" fillId="21" borderId="0" xfId="0" applyNumberFormat="1" applyFont="1" applyFill="1" applyAlignment="1" applyProtection="1">
      <alignment vertical="top"/>
      <protection hidden="1"/>
    </xf>
    <xf numFmtId="49" fontId="28" fillId="21" borderId="0" xfId="0" applyNumberFormat="1" applyFont="1" applyFill="1" applyAlignment="1" applyProtection="1">
      <alignment horizontal="left" vertical="top" indent="1"/>
      <protection hidden="1"/>
    </xf>
    <xf numFmtId="0" fontId="28" fillId="21" borderId="0" xfId="0" applyFont="1" applyFill="1" applyAlignment="1" applyProtection="1">
      <alignment horizontal="left" indent="1"/>
      <protection hidden="1"/>
    </xf>
    <xf numFmtId="0" fontId="28" fillId="21" borderId="48" xfId="0" applyFont="1" applyFill="1" applyBorder="1" applyAlignment="1" applyProtection="1">
      <alignment horizontal="center"/>
      <protection locked="0"/>
    </xf>
    <xf numFmtId="2" fontId="4" fillId="22" borderId="0" xfId="87" applyFont="1" applyFill="1" applyProtection="1">
      <protection hidden="1"/>
    </xf>
    <xf numFmtId="0" fontId="0" fillId="21" borderId="48" xfId="0" applyFill="1" applyBorder="1" applyAlignment="1" applyProtection="1">
      <alignment horizontal="center" vertical="center"/>
      <protection locked="0" hidden="1"/>
    </xf>
    <xf numFmtId="15" fontId="5" fillId="20" borderId="0" xfId="0" applyNumberFormat="1" applyFont="1" applyFill="1" applyProtection="1">
      <protection hidden="1"/>
    </xf>
    <xf numFmtId="0" fontId="0" fillId="0" borderId="48" xfId="0" applyBorder="1" applyAlignment="1" applyProtection="1">
      <alignment vertical="center" wrapText="1"/>
      <protection hidden="1"/>
    </xf>
    <xf numFmtId="0" fontId="74" fillId="0" borderId="0" xfId="4461" applyAlignment="1">
      <alignment horizontal="center" vertical="center"/>
    </xf>
    <xf numFmtId="0" fontId="0" fillId="21" borderId="0" xfId="4451" applyFont="1" applyFill="1" applyAlignment="1" applyProtection="1">
      <alignment vertical="center"/>
      <protection hidden="1"/>
    </xf>
    <xf numFmtId="0" fontId="28" fillId="21" borderId="48" xfId="4451" applyFont="1" applyFill="1" applyBorder="1" applyAlignment="1" applyProtection="1">
      <alignment horizontal="center" vertical="center"/>
      <protection hidden="1"/>
    </xf>
    <xf numFmtId="0" fontId="27" fillId="21" borderId="48" xfId="4451" applyFill="1" applyBorder="1" applyAlignment="1" applyProtection="1">
      <alignment horizontal="center" vertical="center"/>
      <protection hidden="1"/>
    </xf>
    <xf numFmtId="0" fontId="27" fillId="21" borderId="48" xfId="4451" applyFill="1" applyBorder="1" applyAlignment="1" applyProtection="1">
      <alignment vertical="top"/>
      <protection hidden="1"/>
    </xf>
    <xf numFmtId="0" fontId="0" fillId="0" borderId="52" xfId="0" applyBorder="1" applyAlignment="1" applyProtection="1">
      <alignment horizontal="center" vertical="center"/>
      <protection hidden="1"/>
    </xf>
    <xf numFmtId="0" fontId="0" fillId="21" borderId="48" xfId="4451" applyFont="1" applyFill="1" applyBorder="1" applyAlignment="1" applyProtection="1">
      <alignment vertical="center"/>
      <protection hidden="1"/>
    </xf>
    <xf numFmtId="0" fontId="31" fillId="21" borderId="48" xfId="0" applyFont="1" applyFill="1" applyBorder="1" applyAlignment="1" applyProtection="1">
      <alignment horizontal="center" vertical="center"/>
      <protection hidden="1"/>
    </xf>
    <xf numFmtId="0" fontId="43" fillId="21" borderId="50" xfId="362" applyFont="1" applyFill="1" applyBorder="1" applyAlignment="1" applyProtection="1">
      <alignment horizontal="justify" vertical="center" wrapText="1"/>
      <protection hidden="1"/>
    </xf>
    <xf numFmtId="0" fontId="43" fillId="21" borderId="51" xfId="362" applyFont="1" applyFill="1" applyBorder="1" applyAlignment="1" applyProtection="1">
      <alignment horizontal="justify" vertical="center" wrapText="1"/>
      <protection hidden="1"/>
    </xf>
    <xf numFmtId="0" fontId="43" fillId="21" borderId="52" xfId="362" applyFont="1" applyFill="1" applyBorder="1" applyAlignment="1" applyProtection="1">
      <alignment horizontal="justify" vertical="center" wrapText="1"/>
      <protection hidden="1"/>
    </xf>
    <xf numFmtId="0" fontId="28" fillId="0" borderId="50" xfId="0" applyFont="1" applyBorder="1" applyAlignment="1" applyProtection="1">
      <alignment horizontal="center" vertical="center" wrapText="1"/>
      <protection hidden="1"/>
    </xf>
    <xf numFmtId="0" fontId="28" fillId="0" borderId="0" xfId="0" applyFont="1" applyAlignment="1" applyProtection="1">
      <alignment horizontal="left" vertical="center" indent="1"/>
      <protection hidden="1"/>
    </xf>
    <xf numFmtId="0" fontId="28" fillId="26" borderId="48" xfId="0" applyFont="1" applyFill="1" applyBorder="1" applyAlignment="1" applyProtection="1">
      <alignment horizontal="center" vertical="center" wrapText="1"/>
      <protection hidden="1"/>
    </xf>
    <xf numFmtId="0" fontId="28" fillId="26" borderId="48" xfId="0" applyFont="1" applyFill="1" applyBorder="1" applyAlignment="1" applyProtection="1">
      <alignment horizontal="center" vertical="center"/>
      <protection hidden="1"/>
    </xf>
    <xf numFmtId="0" fontId="28" fillId="0" borderId="51" xfId="0" applyFont="1" applyBorder="1" applyAlignment="1" applyProtection="1">
      <alignment horizontal="center" vertical="center"/>
      <protection hidden="1"/>
    </xf>
    <xf numFmtId="0" fontId="28" fillId="0" borderId="52" xfId="0" applyFont="1" applyBorder="1" applyAlignment="1" applyProtection="1">
      <alignment horizontal="center" vertical="center"/>
      <protection hidden="1"/>
    </xf>
    <xf numFmtId="0" fontId="28" fillId="25" borderId="50" xfId="0" applyFont="1" applyFill="1" applyBorder="1" applyAlignment="1" applyProtection="1">
      <alignment horizontal="left" vertical="center" indent="1"/>
      <protection hidden="1"/>
    </xf>
    <xf numFmtId="0" fontId="28" fillId="0" borderId="21" xfId="0" applyFont="1" applyBorder="1" applyAlignment="1" applyProtection="1">
      <alignment horizontal="center" vertical="center"/>
      <protection hidden="1"/>
    </xf>
    <xf numFmtId="0" fontId="43" fillId="25" borderId="50" xfId="362" applyFont="1" applyFill="1" applyBorder="1" applyAlignment="1" applyProtection="1">
      <alignment horizontal="left" vertical="center" wrapText="1" indent="1"/>
      <protection hidden="1"/>
    </xf>
    <xf numFmtId="0" fontId="43" fillId="25" borderId="52" xfId="362" applyFont="1" applyFill="1" applyBorder="1" applyAlignment="1" applyProtection="1">
      <alignment vertical="center" wrapText="1"/>
      <protection hidden="1"/>
    </xf>
    <xf numFmtId="0" fontId="31" fillId="25" borderId="48" xfId="0" applyFont="1" applyFill="1" applyBorder="1" applyAlignment="1" applyProtection="1">
      <alignment horizontal="center" vertical="center"/>
      <protection hidden="1"/>
    </xf>
    <xf numFmtId="0" fontId="31" fillId="25" borderId="0" xfId="0" applyFont="1" applyFill="1" applyAlignment="1" applyProtection="1">
      <alignment horizontal="center" vertical="center"/>
      <protection hidden="1"/>
    </xf>
    <xf numFmtId="0" fontId="31" fillId="0" borderId="0" xfId="0" applyFont="1" applyAlignment="1" applyProtection="1">
      <alignment horizontal="center" vertical="center"/>
      <protection hidden="1"/>
    </xf>
    <xf numFmtId="0" fontId="78" fillId="21" borderId="0" xfId="362" applyFont="1" applyFill="1" applyAlignment="1" applyProtection="1">
      <alignment horizontal="center" vertical="center"/>
      <protection hidden="1"/>
    </xf>
    <xf numFmtId="0" fontId="43" fillId="21" borderId="0" xfId="362" applyFont="1" applyFill="1" applyAlignment="1" applyProtection="1">
      <alignment horizontal="justify" vertical="center" wrapText="1"/>
      <protection hidden="1"/>
    </xf>
    <xf numFmtId="0" fontId="31" fillId="21" borderId="0" xfId="0" applyFont="1" applyFill="1" applyAlignment="1" applyProtection="1">
      <alignment horizontal="center" vertical="center"/>
      <protection hidden="1"/>
    </xf>
    <xf numFmtId="0" fontId="0" fillId="0" borderId="0" xfId="0" applyAlignment="1" applyProtection="1">
      <alignment horizontal="center" vertical="center"/>
      <protection hidden="1"/>
    </xf>
    <xf numFmtId="0" fontId="0" fillId="0" borderId="52" xfId="0" applyBorder="1" applyAlignment="1" applyProtection="1">
      <alignment horizontal="center" vertical="center"/>
      <protection locked="0" hidden="1"/>
    </xf>
    <xf numFmtId="17" fontId="5" fillId="20" borderId="15" xfId="0" applyNumberFormat="1" applyFont="1" applyFill="1" applyBorder="1" applyAlignment="1" applyProtection="1">
      <alignment horizontal="center"/>
      <protection locked="0"/>
    </xf>
    <xf numFmtId="14" fontId="1" fillId="21" borderId="42" xfId="0" applyNumberFormat="1" applyFont="1" applyFill="1" applyBorder="1" applyProtection="1">
      <protection locked="0"/>
    </xf>
    <xf numFmtId="0" fontId="0" fillId="0" borderId="48" xfId="0" applyBorder="1" applyProtection="1">
      <protection locked="0"/>
    </xf>
    <xf numFmtId="0" fontId="90" fillId="21" borderId="22" xfId="0" applyFont="1" applyFill="1" applyBorder="1" applyAlignment="1" applyProtection="1">
      <alignment horizontal="center" vertical="center"/>
      <protection locked="0" hidden="1"/>
    </xf>
    <xf numFmtId="43" fontId="0" fillId="0" borderId="0" xfId="40" applyFont="1" applyProtection="1">
      <protection hidden="1"/>
    </xf>
    <xf numFmtId="0" fontId="0" fillId="24" borderId="48" xfId="0" applyFill="1" applyBorder="1" applyAlignment="1" applyProtection="1">
      <alignment horizontal="center" vertical="center"/>
      <protection hidden="1"/>
    </xf>
    <xf numFmtId="0" fontId="31" fillId="24" borderId="22" xfId="0" applyFont="1" applyFill="1" applyBorder="1" applyAlignment="1" applyProtection="1">
      <alignment horizontal="center" vertical="center"/>
      <protection hidden="1"/>
    </xf>
    <xf numFmtId="0" fontId="31" fillId="24" borderId="48" xfId="0" applyFont="1" applyFill="1" applyBorder="1" applyAlignment="1" applyProtection="1">
      <alignment horizontal="center" vertical="center"/>
      <protection hidden="1"/>
    </xf>
    <xf numFmtId="0" fontId="0" fillId="24" borderId="22" xfId="0" applyFill="1" applyBorder="1" applyAlignment="1" applyProtection="1">
      <alignment horizontal="center" vertical="center"/>
      <protection hidden="1"/>
    </xf>
    <xf numFmtId="43" fontId="27" fillId="22" borderId="36" xfId="40" applyFont="1" applyFill="1" applyBorder="1" applyAlignment="1" applyProtection="1">
      <alignment horizontal="justify" vertical="center"/>
      <protection locked="0"/>
    </xf>
    <xf numFmtId="9" fontId="27" fillId="22" borderId="36" xfId="91" applyFont="1" applyFill="1" applyBorder="1" applyAlignment="1" applyProtection="1">
      <alignment horizontal="center" vertical="center"/>
      <protection locked="0"/>
    </xf>
    <xf numFmtId="9" fontId="27" fillId="22" borderId="48" xfId="91" applyFont="1" applyFill="1" applyBorder="1" applyAlignment="1" applyProtection="1">
      <alignment horizontal="center" vertical="center"/>
      <protection locked="0"/>
    </xf>
    <xf numFmtId="43" fontId="0" fillId="22" borderId="16" xfId="40" applyFont="1" applyFill="1" applyBorder="1" applyAlignment="1" applyProtection="1">
      <alignment vertical="center"/>
      <protection locked="0"/>
    </xf>
    <xf numFmtId="43" fontId="0" fillId="22" borderId="36" xfId="40" applyFont="1" applyFill="1" applyBorder="1" applyAlignment="1" applyProtection="1">
      <alignment vertical="center"/>
      <protection locked="0"/>
    </xf>
    <xf numFmtId="0" fontId="0" fillId="22" borderId="36" xfId="0" applyFill="1" applyBorder="1" applyAlignment="1" applyProtection="1">
      <alignment horizontal="center" vertical="center"/>
      <protection locked="0"/>
    </xf>
    <xf numFmtId="43" fontId="0" fillId="22" borderId="36" xfId="40" applyFont="1" applyFill="1" applyBorder="1" applyAlignment="1" applyProtection="1">
      <alignment horizontal="center" vertical="center"/>
      <protection locked="0"/>
    </xf>
    <xf numFmtId="0" fontId="0" fillId="22" borderId="48" xfId="0" applyFill="1" applyBorder="1" applyAlignment="1" applyProtection="1">
      <alignment horizontal="center" vertical="center"/>
      <protection locked="0"/>
    </xf>
    <xf numFmtId="43" fontId="0" fillId="22" borderId="48" xfId="40" applyFont="1" applyFill="1" applyBorder="1" applyAlignment="1" applyProtection="1">
      <alignment horizontal="center" vertical="center"/>
      <protection locked="0"/>
    </xf>
    <xf numFmtId="0" fontId="72" fillId="21" borderId="0" xfId="0" applyFont="1" applyFill="1" applyAlignment="1" applyProtection="1">
      <alignment vertical="center" wrapText="1"/>
      <protection hidden="1"/>
    </xf>
    <xf numFmtId="0" fontId="28" fillId="22" borderId="0" xfId="0" applyFont="1" applyFill="1" applyAlignment="1" applyProtection="1">
      <alignment horizontal="right"/>
      <protection hidden="1"/>
    </xf>
    <xf numFmtId="0" fontId="72" fillId="0" borderId="0" xfId="0" applyFont="1" applyAlignment="1" applyProtection="1">
      <alignment vertical="center" wrapText="1"/>
      <protection hidden="1"/>
    </xf>
    <xf numFmtId="43" fontId="3" fillId="20" borderId="50" xfId="40" applyFont="1" applyFill="1" applyBorder="1" applyAlignment="1" applyProtection="1">
      <alignment horizontal="center" vertical="center"/>
      <protection hidden="1"/>
    </xf>
    <xf numFmtId="0" fontId="3" fillId="21" borderId="0" xfId="86" applyFont="1" applyFill="1" applyAlignment="1" applyProtection="1">
      <alignment horizontal="center" vertical="center"/>
      <protection hidden="1"/>
    </xf>
    <xf numFmtId="0" fontId="10" fillId="0" borderId="43" xfId="0" applyFont="1" applyBorder="1" applyAlignment="1" applyProtection="1">
      <alignment horizontal="center" vertical="center" wrapText="1"/>
      <protection hidden="1"/>
    </xf>
    <xf numFmtId="0" fontId="10" fillId="0" borderId="38" xfId="0" applyFont="1" applyBorder="1" applyAlignment="1" applyProtection="1">
      <alignment horizontal="center" vertical="center" wrapText="1"/>
      <protection hidden="1"/>
    </xf>
    <xf numFmtId="0" fontId="41" fillId="0" borderId="0" xfId="0" applyFont="1" applyAlignment="1" applyProtection="1">
      <alignment horizontal="center" vertical="center"/>
      <protection hidden="1"/>
    </xf>
    <xf numFmtId="43" fontId="0" fillId="0" borderId="0" xfId="40" applyFont="1" applyFill="1" applyProtection="1">
      <protection hidden="1"/>
    </xf>
    <xf numFmtId="43" fontId="3" fillId="20" borderId="48" xfId="40" applyFont="1" applyFill="1" applyBorder="1" applyAlignment="1" applyProtection="1">
      <alignment horizontal="center" vertical="center"/>
      <protection hidden="1"/>
    </xf>
    <xf numFmtId="2" fontId="4" fillId="0" borderId="0" xfId="87" applyFont="1" applyAlignment="1" applyProtection="1">
      <alignment vertical="center"/>
      <protection hidden="1"/>
    </xf>
    <xf numFmtId="0" fontId="0" fillId="21" borderId="0" xfId="0" applyFill="1" applyProtection="1">
      <protection hidden="1"/>
    </xf>
    <xf numFmtId="0" fontId="0" fillId="0" borderId="0" xfId="0" applyProtection="1">
      <protection hidden="1"/>
    </xf>
    <xf numFmtId="0" fontId="4" fillId="20" borderId="0" xfId="0" applyFont="1" applyFill="1" applyBorder="1" applyAlignment="1" applyProtection="1">
      <alignment horizontal="center"/>
      <protection hidden="1"/>
    </xf>
    <xf numFmtId="43" fontId="4" fillId="20" borderId="0" xfId="40" applyFont="1" applyFill="1" applyBorder="1" applyProtection="1">
      <protection locked="0"/>
    </xf>
    <xf numFmtId="0" fontId="4" fillId="20" borderId="0" xfId="0" applyFont="1" applyFill="1" applyBorder="1" applyAlignment="1" applyProtection="1">
      <alignment horizontal="left"/>
      <protection hidden="1"/>
    </xf>
    <xf numFmtId="43" fontId="4" fillId="20" borderId="36" xfId="40" applyFont="1" applyFill="1" applyBorder="1" applyAlignment="1" applyProtection="1">
      <alignment horizontal="left"/>
      <protection hidden="1"/>
    </xf>
    <xf numFmtId="0" fontId="3" fillId="20" borderId="36" xfId="0" applyFont="1" applyFill="1" applyBorder="1" applyAlignment="1" applyProtection="1">
      <alignment horizontal="center"/>
      <protection hidden="1"/>
    </xf>
    <xf numFmtId="43" fontId="4" fillId="20" borderId="36" xfId="40" applyFont="1" applyFill="1" applyBorder="1" applyAlignment="1" applyProtection="1">
      <alignment horizontal="left"/>
      <protection locked="0"/>
    </xf>
    <xf numFmtId="0" fontId="10" fillId="0" borderId="37" xfId="0" applyFont="1" applyBorder="1" applyAlignment="1" applyProtection="1">
      <alignment horizontal="left" vertical="center"/>
      <protection hidden="1"/>
    </xf>
    <xf numFmtId="0" fontId="10" fillId="0" borderId="37" xfId="0" applyFont="1" applyBorder="1" applyAlignment="1" applyProtection="1">
      <alignment horizontal="left" vertical="center"/>
      <protection locked="0"/>
    </xf>
    <xf numFmtId="0" fontId="5" fillId="21" borderId="0" xfId="0" applyFont="1" applyFill="1" applyProtection="1">
      <protection locked="0"/>
    </xf>
    <xf numFmtId="0" fontId="0" fillId="21" borderId="0" xfId="0" applyFill="1" applyAlignment="1">
      <alignment horizontal="center"/>
    </xf>
    <xf numFmtId="0" fontId="28" fillId="21" borderId="0" xfId="0" applyFont="1" applyFill="1" applyAlignment="1">
      <alignment horizontal="justify" vertical="justify" wrapText="1"/>
    </xf>
    <xf numFmtId="0" fontId="0" fillId="21" borderId="0" xfId="0" applyFill="1" applyAlignment="1">
      <alignment horizontal="justify" vertical="justify" wrapText="1"/>
    </xf>
    <xf numFmtId="0" fontId="42" fillId="21" borderId="0" xfId="0" applyFont="1" applyFill="1" applyAlignment="1">
      <alignment horizontal="center"/>
    </xf>
    <xf numFmtId="0" fontId="28" fillId="21" borderId="0" xfId="0" applyFont="1" applyFill="1" applyAlignment="1">
      <alignment horizontal="center"/>
    </xf>
    <xf numFmtId="0" fontId="0" fillId="0" borderId="36" xfId="0" applyBorder="1" applyAlignment="1" applyProtection="1">
      <alignment horizontal="left" vertical="center"/>
      <protection hidden="1"/>
    </xf>
    <xf numFmtId="0" fontId="0" fillId="21" borderId="50" xfId="0" applyFill="1" applyBorder="1" applyAlignment="1" applyProtection="1">
      <alignment horizontal="left" vertical="center"/>
      <protection hidden="1"/>
    </xf>
    <xf numFmtId="0" fontId="0" fillId="21" borderId="51" xfId="0" applyFill="1" applyBorder="1" applyAlignment="1" applyProtection="1">
      <alignment horizontal="left" vertical="center"/>
      <protection hidden="1"/>
    </xf>
    <xf numFmtId="0" fontId="0" fillId="21" borderId="52" xfId="0" applyFill="1" applyBorder="1" applyAlignment="1" applyProtection="1">
      <alignment horizontal="left" vertical="center"/>
      <protection hidden="1"/>
    </xf>
    <xf numFmtId="0" fontId="0" fillId="0" borderId="36" xfId="0" applyBorder="1" applyAlignment="1" applyProtection="1">
      <alignment vertical="center"/>
      <protection hidden="1"/>
    </xf>
    <xf numFmtId="0" fontId="0" fillId="0" borderId="52" xfId="0" applyBorder="1" applyAlignment="1" applyProtection="1">
      <alignment horizontal="left" vertical="center"/>
      <protection hidden="1"/>
    </xf>
    <xf numFmtId="0" fontId="28" fillId="21" borderId="0" xfId="0" applyFont="1" applyFill="1" applyAlignment="1" applyProtection="1">
      <alignment horizontal="center"/>
      <protection hidden="1"/>
    </xf>
    <xf numFmtId="0" fontId="28" fillId="25" borderId="50" xfId="0" applyFont="1" applyFill="1" applyBorder="1" applyAlignment="1" applyProtection="1">
      <alignment horizontal="center" vertical="center"/>
      <protection hidden="1"/>
    </xf>
    <xf numFmtId="0" fontId="28" fillId="25" borderId="51" xfId="0" applyFont="1" applyFill="1" applyBorder="1" applyAlignment="1" applyProtection="1">
      <alignment horizontal="center" vertical="center"/>
      <protection hidden="1"/>
    </xf>
    <xf numFmtId="0" fontId="28" fillId="25" borderId="52" xfId="0" applyFont="1" applyFill="1" applyBorder="1" applyAlignment="1" applyProtection="1">
      <alignment horizontal="center" vertical="center"/>
      <protection hidden="1"/>
    </xf>
    <xf numFmtId="0" fontId="38" fillId="21" borderId="0" xfId="0" applyFont="1" applyFill="1" applyAlignment="1" applyProtection="1">
      <alignment horizontal="center" vertical="center"/>
      <protection hidden="1"/>
    </xf>
    <xf numFmtId="170" fontId="0" fillId="0" borderId="24" xfId="40" applyNumberFormat="1" applyFont="1" applyBorder="1" applyAlignment="1" applyProtection="1">
      <alignment horizontal="center" vertical="center"/>
      <protection locked="0"/>
    </xf>
    <xf numFmtId="170" fontId="0" fillId="0" borderId="25" xfId="40" applyNumberFormat="1" applyFont="1" applyBorder="1" applyAlignment="1" applyProtection="1">
      <alignment horizontal="center" vertical="center"/>
      <protection locked="0"/>
    </xf>
    <xf numFmtId="0" fontId="0" fillId="0" borderId="24" xfId="0" applyBorder="1" applyAlignment="1" applyProtection="1">
      <alignment horizontal="center" vertical="center"/>
      <protection locked="0"/>
    </xf>
    <xf numFmtId="0" fontId="0" fillId="0" borderId="25" xfId="0" applyBorder="1" applyAlignment="1" applyProtection="1">
      <alignment horizontal="center" vertical="center"/>
      <protection locked="0"/>
    </xf>
    <xf numFmtId="0" fontId="28" fillId="25" borderId="24" xfId="0" applyFont="1" applyFill="1" applyBorder="1" applyAlignment="1" applyProtection="1">
      <alignment horizontal="center" vertical="center"/>
      <protection hidden="1"/>
    </xf>
    <xf numFmtId="0" fontId="28" fillId="25" borderId="25" xfId="0" applyFont="1" applyFill="1" applyBorder="1" applyAlignment="1" applyProtection="1">
      <alignment horizontal="center" vertical="center"/>
      <protection hidden="1"/>
    </xf>
    <xf numFmtId="0" fontId="0" fillId="0" borderId="50" xfId="0" applyBorder="1" applyAlignment="1" applyProtection="1">
      <alignment horizontal="center" vertical="top"/>
      <protection locked="0"/>
    </xf>
    <xf numFmtId="0" fontId="0" fillId="0" borderId="52" xfId="0" applyBorder="1" applyAlignment="1" applyProtection="1">
      <alignment horizontal="center" vertical="top"/>
      <protection locked="0"/>
    </xf>
    <xf numFmtId="0" fontId="0" fillId="0" borderId="24" xfId="0" applyBorder="1" applyAlignment="1" applyProtection="1">
      <alignment horizontal="center" vertical="top" wrapText="1"/>
      <protection locked="0"/>
    </xf>
    <xf numFmtId="0" fontId="0" fillId="0" borderId="25" xfId="0" applyBorder="1" applyAlignment="1" applyProtection="1">
      <alignment horizontal="center" vertical="top" wrapText="1"/>
      <protection locked="0"/>
    </xf>
    <xf numFmtId="0" fontId="0" fillId="0" borderId="24" xfId="0" applyBorder="1" applyAlignment="1" applyProtection="1">
      <alignment horizontal="center" vertical="top"/>
      <protection locked="0"/>
    </xf>
    <xf numFmtId="0" fontId="0" fillId="0" borderId="25" xfId="0" applyBorder="1" applyAlignment="1" applyProtection="1">
      <alignment horizontal="center" vertical="top"/>
      <protection locked="0"/>
    </xf>
    <xf numFmtId="0" fontId="0" fillId="21" borderId="24" xfId="0" applyFill="1" applyBorder="1" applyAlignment="1" applyProtection="1">
      <alignment horizontal="center" vertical="center" wrapText="1"/>
      <protection locked="0" hidden="1"/>
    </xf>
    <xf numFmtId="0" fontId="0" fillId="21" borderId="25" xfId="0" applyFill="1" applyBorder="1" applyAlignment="1" applyProtection="1">
      <alignment horizontal="center" vertical="center" wrapText="1"/>
      <protection locked="0" hidden="1"/>
    </xf>
    <xf numFmtId="0" fontId="0" fillId="0" borderId="24" xfId="0" applyBorder="1" applyAlignment="1" applyProtection="1">
      <alignment horizontal="center" vertical="center"/>
      <protection hidden="1"/>
    </xf>
    <xf numFmtId="0" fontId="0" fillId="0" borderId="25" xfId="0" applyBorder="1" applyAlignment="1" applyProtection="1">
      <alignment horizontal="center" vertical="center"/>
      <protection hidden="1"/>
    </xf>
    <xf numFmtId="49" fontId="0" fillId="0" borderId="50" xfId="0" applyNumberFormat="1" applyBorder="1" applyAlignment="1" applyProtection="1">
      <alignment horizontal="center" vertical="center" wrapText="1"/>
      <protection locked="0"/>
    </xf>
    <xf numFmtId="49" fontId="0" fillId="0" borderId="52" xfId="0" applyNumberFormat="1" applyBorder="1" applyAlignment="1" applyProtection="1">
      <alignment horizontal="center" vertical="center" wrapText="1"/>
      <protection locked="0"/>
    </xf>
    <xf numFmtId="0" fontId="0" fillId="0" borderId="50" xfId="0" applyBorder="1" applyAlignment="1" applyProtection="1">
      <alignment horizontal="center" vertical="center" wrapText="1"/>
      <protection locked="0"/>
    </xf>
    <xf numFmtId="0" fontId="0" fillId="0" borderId="52" xfId="0"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43" fillId="25" borderId="50" xfId="362" applyFont="1" applyFill="1" applyBorder="1" applyAlignment="1" applyProtection="1">
      <alignment horizontal="left" vertical="center" wrapText="1"/>
      <protection hidden="1"/>
    </xf>
    <xf numFmtId="0" fontId="43" fillId="25" borderId="51" xfId="362" applyFont="1" applyFill="1" applyBorder="1" applyAlignment="1" applyProtection="1">
      <alignment horizontal="left" vertical="center" wrapText="1"/>
      <protection hidden="1"/>
    </xf>
    <xf numFmtId="0" fontId="43" fillId="25" borderId="52" xfId="362" applyFont="1" applyFill="1" applyBorder="1" applyAlignment="1" applyProtection="1">
      <alignment horizontal="left" vertical="center" wrapText="1"/>
      <protection hidden="1"/>
    </xf>
    <xf numFmtId="0" fontId="43" fillId="21" borderId="50" xfId="362" applyFont="1" applyFill="1" applyBorder="1" applyAlignment="1" applyProtection="1">
      <alignment horizontal="justify" vertical="center" wrapText="1"/>
      <protection hidden="1"/>
    </xf>
    <xf numFmtId="0" fontId="43" fillId="21" borderId="51" xfId="362" applyFont="1" applyFill="1" applyBorder="1" applyAlignment="1" applyProtection="1">
      <alignment horizontal="justify" vertical="center" wrapText="1"/>
      <protection hidden="1"/>
    </xf>
    <xf numFmtId="0" fontId="43" fillId="21" borderId="52" xfId="362" applyFont="1" applyFill="1" applyBorder="1" applyAlignment="1" applyProtection="1">
      <alignment horizontal="justify" vertical="center" wrapText="1"/>
      <protection hidden="1"/>
    </xf>
    <xf numFmtId="0" fontId="28" fillId="0" borderId="50" xfId="0" applyFont="1" applyBorder="1" applyAlignment="1" applyProtection="1">
      <alignment horizontal="center" vertical="center" wrapText="1"/>
      <protection hidden="1"/>
    </xf>
    <xf numFmtId="0" fontId="28" fillId="0" borderId="51" xfId="0" applyFont="1" applyBorder="1" applyAlignment="1" applyProtection="1">
      <alignment horizontal="center" vertical="center" wrapText="1"/>
      <protection hidden="1"/>
    </xf>
    <xf numFmtId="0" fontId="28" fillId="0" borderId="52" xfId="0" applyFont="1" applyBorder="1" applyAlignment="1" applyProtection="1">
      <alignment horizontal="center" vertical="center" wrapText="1"/>
      <protection hidden="1"/>
    </xf>
    <xf numFmtId="0" fontId="44" fillId="24" borderId="48" xfId="0" applyFont="1" applyFill="1" applyBorder="1" applyAlignment="1" applyProtection="1">
      <alignment horizontal="left" vertical="center" indent="2"/>
      <protection hidden="1"/>
    </xf>
    <xf numFmtId="0" fontId="43" fillId="21" borderId="48" xfId="362" applyFont="1" applyFill="1" applyBorder="1" applyAlignment="1" applyProtection="1">
      <alignment horizontal="justify" vertical="center" wrapText="1"/>
      <protection hidden="1"/>
    </xf>
    <xf numFmtId="0" fontId="28" fillId="26" borderId="50" xfId="0" applyFont="1" applyFill="1" applyBorder="1" applyAlignment="1" applyProtection="1">
      <alignment horizontal="center" vertical="center"/>
      <protection hidden="1"/>
    </xf>
    <xf numFmtId="0" fontId="28" fillId="26" borderId="51" xfId="0" applyFont="1" applyFill="1" applyBorder="1" applyAlignment="1" applyProtection="1">
      <alignment horizontal="center" vertical="center"/>
      <protection hidden="1"/>
    </xf>
    <xf numFmtId="0" fontId="28" fillId="26" borderId="52" xfId="0" applyFont="1" applyFill="1" applyBorder="1" applyAlignment="1" applyProtection="1">
      <alignment horizontal="center" vertical="center"/>
      <protection hidden="1"/>
    </xf>
    <xf numFmtId="0" fontId="28" fillId="25" borderId="50" xfId="0" applyFont="1" applyFill="1" applyBorder="1" applyAlignment="1" applyProtection="1">
      <alignment horizontal="left" vertical="center"/>
      <protection hidden="1"/>
    </xf>
    <xf numFmtId="0" fontId="28" fillId="25" borderId="51" xfId="0" applyFont="1" applyFill="1" applyBorder="1" applyAlignment="1" applyProtection="1">
      <alignment horizontal="left" vertical="center"/>
      <protection hidden="1"/>
    </xf>
    <xf numFmtId="0" fontId="28" fillId="25" borderId="52" xfId="0" applyFont="1" applyFill="1" applyBorder="1" applyAlignment="1" applyProtection="1">
      <alignment horizontal="left" vertical="center"/>
      <protection hidden="1"/>
    </xf>
    <xf numFmtId="0" fontId="0" fillId="0" borderId="48" xfId="0" applyBorder="1" applyAlignment="1" applyProtection="1">
      <alignment horizontal="left" vertical="center" wrapText="1"/>
      <protection hidden="1"/>
    </xf>
    <xf numFmtId="0" fontId="44" fillId="24" borderId="50" xfId="0" applyFont="1" applyFill="1" applyBorder="1" applyAlignment="1" applyProtection="1">
      <alignment horizontal="left" vertical="center" indent="2"/>
      <protection hidden="1"/>
    </xf>
    <xf numFmtId="0" fontId="44" fillId="24" borderId="51" xfId="0" applyFont="1" applyFill="1" applyBorder="1" applyAlignment="1" applyProtection="1">
      <alignment horizontal="left" vertical="center" indent="2"/>
      <protection hidden="1"/>
    </xf>
    <xf numFmtId="0" fontId="44" fillId="24" borderId="52" xfId="0" applyFont="1" applyFill="1" applyBorder="1" applyAlignment="1" applyProtection="1">
      <alignment horizontal="left" vertical="center" indent="2"/>
      <protection hidden="1"/>
    </xf>
    <xf numFmtId="0" fontId="78" fillId="21" borderId="0" xfId="362" applyFont="1" applyFill="1" applyAlignment="1" applyProtection="1">
      <alignment horizontal="center" vertical="center"/>
      <protection hidden="1"/>
    </xf>
    <xf numFmtId="0" fontId="89" fillId="21" borderId="0" xfId="362" applyFont="1" applyFill="1" applyAlignment="1" applyProtection="1">
      <alignment horizontal="center" vertical="center"/>
      <protection hidden="1"/>
    </xf>
    <xf numFmtId="0" fontId="28" fillId="25" borderId="48" xfId="0" applyFont="1" applyFill="1" applyBorder="1" applyAlignment="1" applyProtection="1">
      <alignment horizontal="left" vertical="center" indent="1"/>
      <protection hidden="1"/>
    </xf>
    <xf numFmtId="0" fontId="41" fillId="21" borderId="48" xfId="0" applyFont="1" applyFill="1" applyBorder="1" applyAlignment="1" applyProtection="1">
      <alignment horizontal="center" vertical="center"/>
      <protection hidden="1"/>
    </xf>
    <xf numFmtId="0" fontId="0" fillId="21" borderId="48" xfId="0" applyFill="1" applyBorder="1" applyAlignment="1" applyProtection="1">
      <alignment horizontal="center" vertical="center"/>
      <protection locked="0" hidden="1"/>
    </xf>
    <xf numFmtId="0" fontId="28" fillId="25" borderId="48" xfId="0" applyFont="1" applyFill="1" applyBorder="1" applyAlignment="1" applyProtection="1">
      <alignment horizontal="left" vertical="center" wrapText="1" indent="1"/>
      <protection hidden="1"/>
    </xf>
    <xf numFmtId="0" fontId="31" fillId="21" borderId="50" xfId="362" applyFont="1" applyFill="1" applyBorder="1" applyAlignment="1" applyProtection="1">
      <alignment horizontal="center" vertical="center" wrapText="1"/>
      <protection locked="0" hidden="1"/>
    </xf>
    <xf numFmtId="0" fontId="31" fillId="21" borderId="52" xfId="362" applyFont="1" applyFill="1" applyBorder="1" applyAlignment="1" applyProtection="1">
      <alignment horizontal="center" vertical="center" wrapText="1"/>
      <protection locked="0" hidden="1"/>
    </xf>
    <xf numFmtId="0" fontId="31" fillId="21" borderId="22" xfId="362" applyFont="1" applyFill="1" applyBorder="1" applyAlignment="1" applyProtection="1">
      <alignment horizontal="left" vertical="center" wrapText="1"/>
      <protection hidden="1"/>
    </xf>
    <xf numFmtId="0" fontId="43" fillId="21" borderId="22" xfId="362" applyFont="1" applyFill="1" applyBorder="1" applyAlignment="1" applyProtection="1">
      <alignment horizontal="left" vertical="center" wrapText="1"/>
      <protection hidden="1"/>
    </xf>
    <xf numFmtId="0" fontId="44" fillId="24" borderId="24" xfId="0" applyFont="1" applyFill="1" applyBorder="1" applyAlignment="1" applyProtection="1">
      <alignment horizontal="left" vertical="center" indent="2"/>
      <protection hidden="1"/>
    </xf>
    <xf numFmtId="0" fontId="44" fillId="24" borderId="26" xfId="0" applyFont="1" applyFill="1" applyBorder="1" applyAlignment="1" applyProtection="1">
      <alignment horizontal="left" vertical="center" indent="2"/>
      <protection hidden="1"/>
    </xf>
    <xf numFmtId="0" fontId="44" fillId="24" borderId="25" xfId="0" applyFont="1" applyFill="1" applyBorder="1" applyAlignment="1" applyProtection="1">
      <alignment horizontal="left" vertical="center" indent="2"/>
      <protection hidden="1"/>
    </xf>
    <xf numFmtId="0" fontId="44" fillId="24" borderId="22" xfId="0" applyFont="1" applyFill="1" applyBorder="1" applyAlignment="1" applyProtection="1">
      <alignment horizontal="left" vertical="center" indent="2"/>
      <protection hidden="1"/>
    </xf>
    <xf numFmtId="0" fontId="43" fillId="25" borderId="24" xfId="362" applyFont="1" applyFill="1" applyBorder="1" applyAlignment="1" applyProtection="1">
      <alignment horizontal="left" vertical="center" wrapText="1" indent="1"/>
      <protection hidden="1"/>
    </xf>
    <xf numFmtId="0" fontId="43" fillId="25" borderId="26" xfId="362" applyFont="1" applyFill="1" applyBorder="1" applyAlignment="1" applyProtection="1">
      <alignment horizontal="left" vertical="center" wrapText="1" indent="1"/>
      <protection hidden="1"/>
    </xf>
    <xf numFmtId="0" fontId="43" fillId="25" borderId="25" xfId="362" applyFont="1" applyFill="1" applyBorder="1" applyAlignment="1" applyProtection="1">
      <alignment horizontal="left" vertical="center" wrapText="1" indent="1"/>
      <protection hidden="1"/>
    </xf>
    <xf numFmtId="0" fontId="28" fillId="21" borderId="0" xfId="0" applyFont="1" applyFill="1" applyAlignment="1" applyProtection="1">
      <alignment horizontal="center" vertical="center"/>
      <protection hidden="1"/>
    </xf>
    <xf numFmtId="0" fontId="28" fillId="25" borderId="22" xfId="0" applyFont="1" applyFill="1" applyBorder="1" applyAlignment="1" applyProtection="1">
      <alignment horizontal="left" vertical="center" indent="1"/>
      <protection hidden="1"/>
    </xf>
    <xf numFmtId="0" fontId="0" fillId="21" borderId="48" xfId="0" applyFill="1" applyBorder="1" applyAlignment="1" applyProtection="1">
      <alignment horizontal="center" vertical="center"/>
      <protection locked="0"/>
    </xf>
    <xf numFmtId="0" fontId="28" fillId="26" borderId="24" xfId="0" applyFont="1" applyFill="1" applyBorder="1" applyAlignment="1" applyProtection="1">
      <alignment horizontal="center" vertical="center"/>
      <protection hidden="1"/>
    </xf>
    <xf numFmtId="0" fontId="28" fillId="26" borderId="26" xfId="0" applyFont="1" applyFill="1" applyBorder="1" applyAlignment="1" applyProtection="1">
      <alignment horizontal="center" vertical="center"/>
      <protection hidden="1"/>
    </xf>
    <xf numFmtId="0" fontId="28" fillId="26" borderId="25" xfId="0" applyFont="1" applyFill="1" applyBorder="1" applyAlignment="1" applyProtection="1">
      <alignment horizontal="center" vertical="center"/>
      <protection hidden="1"/>
    </xf>
    <xf numFmtId="0" fontId="41" fillId="21" borderId="22" xfId="0" applyFont="1" applyFill="1" applyBorder="1" applyAlignment="1" applyProtection="1">
      <alignment horizontal="center" vertical="center"/>
      <protection hidden="1"/>
    </xf>
    <xf numFmtId="0" fontId="28" fillId="0" borderId="0" xfId="0" applyFont="1" applyAlignment="1">
      <alignment horizontal="center"/>
    </xf>
    <xf numFmtId="0" fontId="81" fillId="21" borderId="0" xfId="4461" applyFont="1" applyFill="1" applyAlignment="1" applyProtection="1">
      <alignment horizontal="center"/>
      <protection hidden="1"/>
    </xf>
    <xf numFmtId="0" fontId="43" fillId="21" borderId="0" xfId="4461" applyFont="1" applyFill="1" applyAlignment="1" applyProtection="1">
      <alignment horizontal="center"/>
      <protection hidden="1"/>
    </xf>
    <xf numFmtId="0" fontId="73" fillId="0" borderId="36" xfId="0" applyFont="1" applyBorder="1" applyAlignment="1" applyProtection="1">
      <alignment horizontal="justify" vertical="top"/>
      <protection locked="0"/>
    </xf>
    <xf numFmtId="0" fontId="0" fillId="0" borderId="50" xfId="0" applyBorder="1" applyAlignment="1" applyProtection="1">
      <alignment horizontal="center"/>
      <protection hidden="1"/>
    </xf>
    <xf numFmtId="0" fontId="0" fillId="0" borderId="51" xfId="0" applyBorder="1" applyAlignment="1" applyProtection="1">
      <alignment horizontal="center"/>
      <protection hidden="1"/>
    </xf>
    <xf numFmtId="0" fontId="0" fillId="0" borderId="52" xfId="0" applyBorder="1" applyAlignment="1" applyProtection="1">
      <alignment horizontal="center"/>
      <protection hidden="1"/>
    </xf>
    <xf numFmtId="0" fontId="0" fillId="0" borderId="50" xfId="0" applyBorder="1" applyAlignment="1" applyProtection="1">
      <alignment horizontal="left" vertical="center" indent="1"/>
      <protection hidden="1"/>
    </xf>
    <xf numFmtId="0" fontId="0" fillId="0" borderId="51" xfId="0" applyBorder="1" applyAlignment="1" applyProtection="1">
      <alignment horizontal="left" vertical="center" indent="1"/>
      <protection hidden="1"/>
    </xf>
    <xf numFmtId="0" fontId="0" fillId="0" borderId="52" xfId="0" applyBorder="1" applyAlignment="1" applyProtection="1">
      <alignment horizontal="left" vertical="center" indent="1"/>
      <protection hidden="1"/>
    </xf>
    <xf numFmtId="0" fontId="0" fillId="0" borderId="50" xfId="0" applyBorder="1" applyAlignment="1" applyProtection="1">
      <alignment horizontal="left" vertical="center"/>
      <protection locked="0" hidden="1"/>
    </xf>
    <xf numFmtId="0" fontId="0" fillId="0" borderId="51" xfId="0" applyBorder="1" applyAlignment="1" applyProtection="1">
      <alignment horizontal="left" vertical="center"/>
      <protection locked="0" hidden="1"/>
    </xf>
    <xf numFmtId="0" fontId="0" fillId="0" borderId="52" xfId="0" applyBorder="1" applyAlignment="1" applyProtection="1">
      <alignment horizontal="left" vertical="center"/>
      <protection locked="0" hidden="1"/>
    </xf>
    <xf numFmtId="0" fontId="28" fillId="0" borderId="49" xfId="0" applyFont="1" applyBorder="1" applyAlignment="1" applyProtection="1">
      <alignment horizontal="left" vertical="top"/>
      <protection hidden="1"/>
    </xf>
    <xf numFmtId="0" fontId="28" fillId="0" borderId="15" xfId="0" applyFont="1" applyBorder="1" applyAlignment="1" applyProtection="1">
      <alignment horizontal="left" vertical="top"/>
      <protection hidden="1"/>
    </xf>
    <xf numFmtId="0" fontId="0" fillId="0" borderId="50" xfId="0" applyBorder="1" applyAlignment="1" applyProtection="1">
      <alignment horizontal="left" vertical="center"/>
      <protection hidden="1"/>
    </xf>
    <xf numFmtId="0" fontId="0" fillId="0" borderId="51" xfId="0" applyBorder="1" applyAlignment="1" applyProtection="1">
      <alignment horizontal="left" vertical="center"/>
      <protection hidden="1"/>
    </xf>
    <xf numFmtId="14" fontId="0" fillId="0" borderId="50" xfId="0" applyNumberFormat="1" applyBorder="1" applyAlignment="1" applyProtection="1">
      <alignment horizontal="left" vertical="center"/>
      <protection locked="0" hidden="1"/>
    </xf>
    <xf numFmtId="0" fontId="72" fillId="21" borderId="0" xfId="0" applyFont="1" applyFill="1" applyAlignment="1" applyProtection="1">
      <alignment horizontal="left" vertical="center" wrapText="1"/>
      <protection hidden="1"/>
    </xf>
    <xf numFmtId="0" fontId="28" fillId="21" borderId="48" xfId="0" applyFont="1" applyFill="1" applyBorder="1" applyAlignment="1" applyProtection="1">
      <alignment horizontal="center" vertical="center"/>
      <protection hidden="1"/>
    </xf>
    <xf numFmtId="0" fontId="28" fillId="21" borderId="48" xfId="0" applyFont="1" applyFill="1" applyBorder="1" applyAlignment="1" applyProtection="1">
      <alignment horizontal="left" vertical="center"/>
      <protection hidden="1"/>
    </xf>
    <xf numFmtId="0" fontId="0" fillId="21" borderId="48" xfId="0" applyFill="1" applyBorder="1" applyAlignment="1" applyProtection="1">
      <alignment horizontal="left" vertical="center"/>
      <protection hidden="1"/>
    </xf>
    <xf numFmtId="0" fontId="28" fillId="21" borderId="49" xfId="0" applyFont="1" applyFill="1" applyBorder="1" applyAlignment="1" applyProtection="1">
      <alignment horizontal="center" vertical="center"/>
      <protection hidden="1"/>
    </xf>
    <xf numFmtId="0" fontId="28" fillId="21" borderId="16" xfId="0" applyFont="1" applyFill="1" applyBorder="1" applyAlignment="1" applyProtection="1">
      <alignment horizontal="center" vertical="center"/>
      <protection hidden="1"/>
    </xf>
    <xf numFmtId="0" fontId="28" fillId="21" borderId="49" xfId="0" applyFont="1" applyFill="1" applyBorder="1" applyAlignment="1" applyProtection="1">
      <alignment horizontal="center" vertical="center" wrapText="1"/>
      <protection hidden="1"/>
    </xf>
    <xf numFmtId="0" fontId="28" fillId="21" borderId="16" xfId="0" applyFont="1" applyFill="1" applyBorder="1" applyAlignment="1" applyProtection="1">
      <alignment horizontal="center" vertical="center" wrapText="1"/>
      <protection hidden="1"/>
    </xf>
    <xf numFmtId="0" fontId="28" fillId="21" borderId="21" xfId="0" applyFont="1" applyFill="1" applyBorder="1" applyAlignment="1" applyProtection="1">
      <alignment horizontal="left"/>
      <protection hidden="1"/>
    </xf>
    <xf numFmtId="0" fontId="28" fillId="21" borderId="21" xfId="0" applyFont="1" applyFill="1" applyBorder="1" applyAlignment="1" applyProtection="1">
      <alignment horizontal="right"/>
      <protection hidden="1"/>
    </xf>
    <xf numFmtId="0" fontId="3" fillId="0" borderId="0" xfId="85" applyFont="1" applyAlignment="1" applyProtection="1">
      <alignment horizontal="center" vertical="center"/>
      <protection hidden="1"/>
    </xf>
    <xf numFmtId="0" fontId="4" fillId="0" borderId="42" xfId="85" applyFont="1" applyBorder="1" applyAlignment="1" applyProtection="1">
      <alignment horizontal="left" vertical="center" wrapText="1"/>
      <protection hidden="1"/>
    </xf>
    <xf numFmtId="0" fontId="4" fillId="0" borderId="49" xfId="85" applyFont="1" applyBorder="1" applyAlignment="1" applyProtection="1">
      <alignment horizontal="left" vertical="center" wrapText="1"/>
      <protection hidden="1"/>
    </xf>
    <xf numFmtId="0" fontId="4" fillId="0" borderId="48" xfId="85" applyFont="1" applyBorder="1" applyAlignment="1" applyProtection="1">
      <alignment horizontal="left" vertical="center" wrapText="1"/>
      <protection hidden="1"/>
    </xf>
    <xf numFmtId="0" fontId="4" fillId="0" borderId="13" xfId="85" applyFont="1" applyBorder="1" applyAlignment="1" applyProtection="1">
      <alignment horizontal="justify" vertical="center" wrapText="1"/>
      <protection hidden="1"/>
    </xf>
    <xf numFmtId="0" fontId="4" fillId="0" borderId="48" xfId="85" applyFont="1" applyBorder="1" applyAlignment="1" applyProtection="1">
      <alignment horizontal="justify" vertical="center" wrapText="1"/>
      <protection hidden="1"/>
    </xf>
    <xf numFmtId="0" fontId="4" fillId="0" borderId="13" xfId="85" applyFont="1" applyBorder="1" applyAlignment="1" applyProtection="1">
      <alignment horizontal="left" vertical="center" wrapText="1"/>
      <protection hidden="1"/>
    </xf>
    <xf numFmtId="43" fontId="3" fillId="20" borderId="0" xfId="40" applyFont="1" applyFill="1" applyBorder="1" applyAlignment="1" applyProtection="1">
      <alignment horizontal="center"/>
      <protection hidden="1"/>
    </xf>
    <xf numFmtId="0" fontId="4" fillId="0" borderId="48" xfId="85" applyFont="1" applyBorder="1" applyAlignment="1" applyProtection="1">
      <alignment vertical="center"/>
      <protection locked="0"/>
    </xf>
    <xf numFmtId="0" fontId="4" fillId="0" borderId="48" xfId="85" applyFont="1" applyBorder="1" applyAlignment="1" applyProtection="1">
      <alignment horizontal="center" vertical="center"/>
      <protection locked="0" hidden="1"/>
    </xf>
    <xf numFmtId="0" fontId="4" fillId="0" borderId="50" xfId="85" applyFont="1" applyBorder="1" applyAlignment="1" applyProtection="1">
      <alignment vertical="center"/>
      <protection locked="0"/>
    </xf>
    <xf numFmtId="0" fontId="4" fillId="0" borderId="51" xfId="85" applyFont="1" applyBorder="1" applyAlignment="1" applyProtection="1">
      <alignment vertical="center"/>
      <protection locked="0"/>
    </xf>
    <xf numFmtId="0" fontId="4" fillId="0" borderId="50" xfId="85" applyFont="1" applyBorder="1" applyAlignment="1" applyProtection="1">
      <alignment horizontal="left" vertical="center" wrapText="1"/>
      <protection hidden="1"/>
    </xf>
    <xf numFmtId="0" fontId="4" fillId="0" borderId="52" xfId="85" applyFont="1" applyBorder="1" applyAlignment="1" applyProtection="1">
      <alignment horizontal="left" vertical="center" wrapText="1"/>
      <protection hidden="1"/>
    </xf>
    <xf numFmtId="0" fontId="4" fillId="0" borderId="50" xfId="85" applyFont="1" applyBorder="1" applyAlignment="1" applyProtection="1">
      <alignment horizontal="left" vertical="center"/>
      <protection hidden="1"/>
    </xf>
    <xf numFmtId="0" fontId="4" fillId="0" borderId="52" xfId="85" applyFont="1" applyBorder="1" applyAlignment="1" applyProtection="1">
      <alignment horizontal="left" vertical="center"/>
      <protection hidden="1"/>
    </xf>
    <xf numFmtId="0" fontId="4" fillId="0" borderId="50" xfId="85" applyFont="1" applyBorder="1" applyAlignment="1" applyProtection="1">
      <alignment vertical="center"/>
      <protection hidden="1"/>
    </xf>
    <xf numFmtId="0" fontId="4" fillId="0" borderId="52" xfId="85" applyFont="1" applyBorder="1" applyAlignment="1" applyProtection="1">
      <alignment vertical="center"/>
      <protection hidden="1"/>
    </xf>
    <xf numFmtId="0" fontId="28" fillId="21" borderId="50" xfId="0" applyFont="1" applyFill="1" applyBorder="1" applyAlignment="1" applyProtection="1">
      <alignment horizontal="center" vertical="center"/>
      <protection hidden="1"/>
    </xf>
    <xf numFmtId="0" fontId="28" fillId="21" borderId="52" xfId="0" applyFont="1" applyFill="1" applyBorder="1" applyAlignment="1" applyProtection="1">
      <alignment horizontal="center" vertical="center"/>
      <protection hidden="1"/>
    </xf>
    <xf numFmtId="0" fontId="27" fillId="21" borderId="24" xfId="4451" applyFill="1" applyBorder="1" applyAlignment="1" applyProtection="1">
      <alignment horizontal="center" vertical="center"/>
      <protection locked="0" hidden="1"/>
    </xf>
    <xf numFmtId="0" fontId="27" fillId="21" borderId="51" xfId="4451" applyFill="1" applyBorder="1" applyAlignment="1" applyProtection="1">
      <alignment horizontal="center" vertical="center"/>
      <protection locked="0" hidden="1"/>
    </xf>
    <xf numFmtId="0" fontId="27" fillId="21" borderId="25" xfId="4451" applyFill="1" applyBorder="1" applyAlignment="1" applyProtection="1">
      <alignment horizontal="center" vertical="center"/>
      <protection locked="0" hidden="1"/>
    </xf>
    <xf numFmtId="43" fontId="3" fillId="20" borderId="50" xfId="40" applyFont="1" applyFill="1" applyBorder="1" applyAlignment="1" applyProtection="1">
      <alignment horizontal="center" vertical="center"/>
      <protection hidden="1"/>
    </xf>
    <xf numFmtId="43" fontId="3" fillId="20" borderId="52" xfId="40" applyFont="1" applyFill="1" applyBorder="1" applyAlignment="1" applyProtection="1">
      <alignment horizontal="center" vertical="center"/>
      <protection hidden="1"/>
    </xf>
    <xf numFmtId="43" fontId="3" fillId="20" borderId="51" xfId="40" applyFont="1" applyFill="1" applyBorder="1" applyAlignment="1" applyProtection="1">
      <alignment horizontal="center" vertical="center"/>
      <protection hidden="1"/>
    </xf>
    <xf numFmtId="0" fontId="28" fillId="21" borderId="51" xfId="0" applyFont="1" applyFill="1" applyBorder="1" applyAlignment="1" applyProtection="1">
      <alignment horizontal="center" vertical="center"/>
      <protection hidden="1"/>
    </xf>
    <xf numFmtId="43" fontId="3" fillId="20" borderId="48" xfId="40" applyFont="1" applyFill="1" applyBorder="1" applyAlignment="1" applyProtection="1">
      <alignment horizontal="center" vertical="center"/>
      <protection hidden="1"/>
    </xf>
    <xf numFmtId="0" fontId="4" fillId="20" borderId="36" xfId="0" applyFont="1" applyFill="1" applyBorder="1" applyAlignment="1" applyProtection="1">
      <alignment horizontal="center"/>
      <protection locked="0"/>
    </xf>
    <xf numFmtId="43" fontId="3" fillId="20" borderId="0" xfId="40" applyFont="1" applyFill="1" applyBorder="1" applyAlignment="1" applyProtection="1">
      <alignment horizontal="center" vertical="center"/>
      <protection hidden="1"/>
    </xf>
    <xf numFmtId="0" fontId="3" fillId="20" borderId="0" xfId="86" applyFont="1" applyFill="1" applyAlignment="1" applyProtection="1">
      <alignment horizontal="center" vertical="center"/>
      <protection hidden="1"/>
    </xf>
    <xf numFmtId="0" fontId="3" fillId="21" borderId="0" xfId="41" applyNumberFormat="1" applyFont="1" applyFill="1" applyBorder="1" applyAlignment="1" applyProtection="1">
      <alignment horizontal="center" vertical="center"/>
      <protection hidden="1"/>
    </xf>
    <xf numFmtId="0" fontId="4" fillId="20" borderId="50" xfId="0" applyFont="1" applyFill="1" applyBorder="1" applyProtection="1">
      <protection locked="0"/>
    </xf>
    <xf numFmtId="0" fontId="4" fillId="20" borderId="52" xfId="0" applyFont="1" applyFill="1" applyBorder="1" applyProtection="1">
      <protection locked="0"/>
    </xf>
    <xf numFmtId="0" fontId="4" fillId="21" borderId="54" xfId="86" applyFont="1" applyFill="1" applyBorder="1" applyAlignment="1" applyProtection="1">
      <alignment horizontal="center"/>
      <protection hidden="1"/>
    </xf>
    <xf numFmtId="0" fontId="4" fillId="21" borderId="55" xfId="86" applyFont="1" applyFill="1" applyBorder="1" applyAlignment="1" applyProtection="1">
      <alignment horizontal="center"/>
      <protection hidden="1"/>
    </xf>
    <xf numFmtId="43" fontId="3" fillId="21" borderId="10" xfId="930" applyFont="1" applyFill="1" applyBorder="1" applyProtection="1">
      <protection hidden="1"/>
    </xf>
    <xf numFmtId="43" fontId="3" fillId="21" borderId="11" xfId="930" applyFont="1" applyFill="1" applyBorder="1" applyProtection="1">
      <protection hidden="1"/>
    </xf>
    <xf numFmtId="0" fontId="4" fillId="21" borderId="10" xfId="86" applyFont="1" applyFill="1" applyBorder="1" applyAlignment="1" applyProtection="1">
      <alignment horizontal="center"/>
      <protection hidden="1"/>
    </xf>
    <xf numFmtId="0" fontId="4" fillId="21" borderId="11" xfId="86" applyFont="1" applyFill="1" applyBorder="1" applyAlignment="1" applyProtection="1">
      <alignment horizontal="center"/>
      <protection hidden="1"/>
    </xf>
    <xf numFmtId="0" fontId="3" fillId="21" borderId="0" xfId="86" applyFont="1" applyFill="1" applyAlignment="1" applyProtection="1">
      <alignment horizontal="center" vertical="center"/>
      <protection hidden="1"/>
    </xf>
    <xf numFmtId="0" fontId="3" fillId="21" borderId="36" xfId="86" applyFont="1" applyFill="1" applyBorder="1" applyAlignment="1" applyProtection="1">
      <alignment horizontal="center" vertical="center" wrapText="1"/>
      <protection hidden="1"/>
    </xf>
    <xf numFmtId="169" fontId="3" fillId="21" borderId="36" xfId="41" applyNumberFormat="1" applyFont="1" applyFill="1" applyBorder="1" applyAlignment="1" applyProtection="1">
      <alignment horizontal="center" vertical="center" wrapText="1"/>
      <protection hidden="1"/>
    </xf>
    <xf numFmtId="0" fontId="3" fillId="20" borderId="50" xfId="0" applyFont="1" applyFill="1" applyBorder="1" applyAlignment="1" applyProtection="1">
      <alignment horizontal="center"/>
      <protection hidden="1"/>
    </xf>
    <xf numFmtId="0" fontId="3" fillId="20" borderId="52" xfId="0" applyFont="1" applyFill="1" applyBorder="1" applyAlignment="1" applyProtection="1">
      <alignment horizontal="center"/>
      <protection hidden="1"/>
    </xf>
    <xf numFmtId="0" fontId="4" fillId="21" borderId="12" xfId="86" applyFont="1" applyFill="1" applyBorder="1" applyAlignment="1" applyProtection="1">
      <alignment horizontal="center"/>
      <protection hidden="1"/>
    </xf>
    <xf numFmtId="0" fontId="4" fillId="21" borderId="19" xfId="86" applyFont="1" applyFill="1" applyBorder="1" applyAlignment="1" applyProtection="1">
      <alignment horizontal="center"/>
      <protection hidden="1"/>
    </xf>
    <xf numFmtId="0" fontId="3" fillId="21" borderId="54" xfId="86" applyFont="1" applyFill="1" applyBorder="1" applyAlignment="1" applyProtection="1">
      <alignment horizontal="center" vertical="center"/>
      <protection hidden="1"/>
    </xf>
    <xf numFmtId="0" fontId="3" fillId="21" borderId="55" xfId="86" applyFont="1" applyFill="1" applyBorder="1" applyAlignment="1" applyProtection="1">
      <alignment horizontal="center" vertical="center"/>
      <protection hidden="1"/>
    </xf>
    <xf numFmtId="0" fontId="3" fillId="21" borderId="12" xfId="86" applyFont="1" applyFill="1" applyBorder="1" applyAlignment="1" applyProtection="1">
      <alignment horizontal="center" vertical="center"/>
      <protection hidden="1"/>
    </xf>
    <xf numFmtId="0" fontId="3" fillId="21" borderId="19" xfId="86" applyFont="1" applyFill="1" applyBorder="1" applyAlignment="1" applyProtection="1">
      <alignment horizontal="center" vertical="center"/>
      <protection hidden="1"/>
    </xf>
    <xf numFmtId="0" fontId="4" fillId="21" borderId="0" xfId="86" applyFont="1" applyFill="1" applyAlignment="1" applyProtection="1">
      <alignment horizontal="justify" vertical="justify" wrapText="1"/>
      <protection hidden="1"/>
    </xf>
    <xf numFmtId="43" fontId="76" fillId="21" borderId="10" xfId="930" applyFont="1" applyFill="1" applyBorder="1" applyProtection="1">
      <protection hidden="1"/>
    </xf>
    <xf numFmtId="43" fontId="76" fillId="21" borderId="11" xfId="930" applyFont="1" applyFill="1" applyBorder="1" applyProtection="1">
      <protection hidden="1"/>
    </xf>
    <xf numFmtId="43" fontId="4" fillId="21" borderId="10" xfId="930" applyFont="1" applyFill="1" applyBorder="1" applyAlignment="1" applyProtection="1">
      <alignment horizontal="left" wrapText="1" indent="2"/>
      <protection hidden="1"/>
    </xf>
    <xf numFmtId="43" fontId="4" fillId="21" borderId="11" xfId="930" applyFont="1" applyFill="1" applyBorder="1" applyAlignment="1" applyProtection="1">
      <alignment horizontal="left" wrapText="1" indent="2"/>
      <protection hidden="1"/>
    </xf>
    <xf numFmtId="0" fontId="4" fillId="21" borderId="10" xfId="86" applyFont="1" applyFill="1" applyBorder="1" applyAlignment="1" applyProtection="1">
      <alignment horizontal="center" vertical="center"/>
      <protection hidden="1"/>
    </xf>
    <xf numFmtId="0" fontId="4" fillId="21" borderId="11" xfId="86" applyFont="1" applyFill="1" applyBorder="1" applyAlignment="1" applyProtection="1">
      <alignment horizontal="center" vertical="center"/>
      <protection hidden="1"/>
    </xf>
    <xf numFmtId="43" fontId="6" fillId="21" borderId="10" xfId="930" applyFont="1" applyFill="1" applyBorder="1" applyProtection="1">
      <protection hidden="1"/>
    </xf>
    <xf numFmtId="43" fontId="6" fillId="21" borderId="11" xfId="930" applyFont="1" applyFill="1" applyBorder="1" applyProtection="1">
      <protection hidden="1"/>
    </xf>
    <xf numFmtId="43" fontId="4" fillId="21" borderId="10" xfId="930" applyFont="1" applyFill="1" applyBorder="1" applyProtection="1">
      <protection hidden="1"/>
    </xf>
    <xf numFmtId="43" fontId="4" fillId="21" borderId="11" xfId="930" applyFont="1" applyFill="1" applyBorder="1" applyProtection="1">
      <protection hidden="1"/>
    </xf>
    <xf numFmtId="43" fontId="4" fillId="21" borderId="0" xfId="930" applyFont="1" applyFill="1" applyBorder="1" applyAlignment="1" applyProtection="1">
      <alignment horizontal="left" vertical="justify" wrapText="1"/>
      <protection hidden="1"/>
    </xf>
    <xf numFmtId="0" fontId="3" fillId="21" borderId="0" xfId="44" applyNumberFormat="1" applyFont="1" applyFill="1" applyAlignment="1" applyProtection="1">
      <alignment horizontal="center"/>
      <protection hidden="1"/>
    </xf>
    <xf numFmtId="0" fontId="3" fillId="21" borderId="0" xfId="4462" applyFont="1" applyFill="1" applyAlignment="1" applyProtection="1">
      <alignment horizontal="center" vertical="center"/>
      <protection hidden="1"/>
    </xf>
    <xf numFmtId="0" fontId="3" fillId="21" borderId="21" xfId="44" applyNumberFormat="1" applyFont="1" applyFill="1" applyBorder="1" applyAlignment="1" applyProtection="1">
      <alignment horizontal="center"/>
      <protection hidden="1"/>
    </xf>
    <xf numFmtId="0" fontId="3" fillId="21" borderId="0" xfId="44" applyNumberFormat="1" applyFont="1" applyFill="1" applyBorder="1" applyAlignment="1" applyProtection="1">
      <alignment horizontal="center"/>
      <protection hidden="1"/>
    </xf>
    <xf numFmtId="0" fontId="1" fillId="21" borderId="22" xfId="0" applyFont="1" applyFill="1" applyBorder="1" applyAlignment="1" applyProtection="1">
      <alignment horizontal="center" vertical="center" wrapText="1"/>
      <protection locked="0"/>
    </xf>
    <xf numFmtId="0" fontId="5" fillId="21" borderId="22" xfId="0" applyFont="1" applyFill="1" applyBorder="1" applyAlignment="1" applyProtection="1">
      <alignment horizontal="center" vertical="center"/>
      <protection locked="0"/>
    </xf>
    <xf numFmtId="43" fontId="1" fillId="20" borderId="0" xfId="40" applyFont="1" applyFill="1" applyBorder="1" applyAlignment="1" applyProtection="1">
      <alignment horizontal="left" vertical="top" wrapText="1"/>
      <protection hidden="1"/>
    </xf>
    <xf numFmtId="43" fontId="6" fillId="20" borderId="0" xfId="40" applyFont="1" applyFill="1" applyBorder="1" applyAlignment="1" applyProtection="1">
      <alignment horizontal="center" vertical="center"/>
      <protection hidden="1"/>
    </xf>
    <xf numFmtId="0" fontId="1" fillId="20" borderId="0" xfId="0" applyFont="1" applyFill="1" applyAlignment="1" applyProtection="1">
      <alignment horizontal="left" vertical="top" wrapText="1"/>
      <protection locked="0"/>
    </xf>
    <xf numFmtId="0" fontId="5" fillId="20" borderId="0" xfId="0" applyFont="1" applyFill="1" applyAlignment="1" applyProtection="1">
      <alignment horizontal="left" vertical="top" wrapText="1"/>
      <protection locked="0"/>
    </xf>
    <xf numFmtId="43" fontId="6" fillId="0" borderId="0" xfId="40" applyFont="1" applyFill="1" applyBorder="1" applyAlignment="1" applyProtection="1">
      <alignment horizontal="center" vertical="center"/>
      <protection hidden="1"/>
    </xf>
    <xf numFmtId="0" fontId="10" fillId="0" borderId="36" xfId="0" applyFont="1" applyBorder="1" applyAlignment="1" applyProtection="1">
      <alignment horizontal="center"/>
      <protection hidden="1"/>
    </xf>
    <xf numFmtId="43" fontId="3" fillId="0" borderId="0" xfId="40" applyFont="1" applyFill="1" applyBorder="1" applyAlignment="1" applyProtection="1">
      <alignment horizontal="center"/>
      <protection hidden="1"/>
    </xf>
    <xf numFmtId="0" fontId="3" fillId="20" borderId="12" xfId="41" applyNumberFormat="1" applyFont="1" applyFill="1" applyBorder="1" applyAlignment="1" applyProtection="1">
      <alignment horizontal="center"/>
      <protection hidden="1"/>
    </xf>
    <xf numFmtId="0" fontId="3" fillId="20" borderId="21" xfId="41" applyNumberFormat="1" applyFont="1" applyFill="1" applyBorder="1" applyAlignment="1" applyProtection="1">
      <alignment horizontal="center"/>
      <protection hidden="1"/>
    </xf>
    <xf numFmtId="0" fontId="3" fillId="20" borderId="19" xfId="41" applyNumberFormat="1" applyFont="1" applyFill="1" applyBorder="1" applyAlignment="1" applyProtection="1">
      <alignment horizontal="center"/>
      <protection hidden="1"/>
    </xf>
    <xf numFmtId="0" fontId="10" fillId="20" borderId="12" xfId="0" applyFont="1" applyFill="1" applyBorder="1" applyAlignment="1" applyProtection="1">
      <alignment horizontal="center"/>
      <protection hidden="1"/>
    </xf>
    <xf numFmtId="0" fontId="10" fillId="20" borderId="21" xfId="0" applyFont="1" applyFill="1" applyBorder="1" applyAlignment="1" applyProtection="1">
      <alignment horizontal="center"/>
      <protection hidden="1"/>
    </xf>
    <xf numFmtId="0" fontId="10" fillId="20" borderId="19" xfId="0" applyFont="1" applyFill="1" applyBorder="1" applyAlignment="1" applyProtection="1">
      <alignment horizontal="center"/>
      <protection hidden="1"/>
    </xf>
    <xf numFmtId="0" fontId="4" fillId="21" borderId="22" xfId="41" applyNumberFormat="1" applyFont="1" applyFill="1" applyBorder="1" applyAlignment="1" applyProtection="1">
      <alignment horizontal="center" vertical="center" wrapText="1"/>
      <protection locked="0"/>
    </xf>
    <xf numFmtId="0" fontId="4" fillId="21" borderId="22" xfId="41" applyNumberFormat="1" applyFont="1" applyFill="1" applyBorder="1" applyAlignment="1" applyProtection="1">
      <alignment horizontal="center" vertical="center"/>
      <protection locked="0"/>
    </xf>
    <xf numFmtId="0" fontId="10" fillId="20" borderId="36" xfId="0" applyFont="1" applyFill="1" applyBorder="1" applyAlignment="1" applyProtection="1">
      <alignment horizontal="center"/>
      <protection hidden="1"/>
    </xf>
    <xf numFmtId="0" fontId="1" fillId="0" borderId="0" xfId="0" applyFont="1" applyAlignment="1" applyProtection="1">
      <alignment horizontal="left" vertical="top" wrapText="1"/>
      <protection hidden="1"/>
    </xf>
    <xf numFmtId="0" fontId="5" fillId="0" borderId="0" xfId="0" applyFont="1" applyAlignment="1" applyProtection="1">
      <alignment horizontal="left" vertical="top" wrapText="1"/>
      <protection hidden="1"/>
    </xf>
    <xf numFmtId="0" fontId="1" fillId="21" borderId="50" xfId="0" applyFont="1" applyFill="1" applyBorder="1" applyAlignment="1" applyProtection="1">
      <alignment horizontal="left" vertical="center" wrapText="1"/>
      <protection locked="0"/>
    </xf>
    <xf numFmtId="0" fontId="1" fillId="21" borderId="51" xfId="0" applyFont="1" applyFill="1" applyBorder="1" applyAlignment="1" applyProtection="1">
      <alignment horizontal="left" vertical="center" wrapText="1"/>
      <protection locked="0"/>
    </xf>
    <xf numFmtId="0" fontId="1" fillId="21" borderId="52" xfId="0" applyFont="1" applyFill="1" applyBorder="1" applyAlignment="1" applyProtection="1">
      <alignment horizontal="left" vertical="center" wrapText="1"/>
      <protection locked="0"/>
    </xf>
    <xf numFmtId="0" fontId="5" fillId="0" borderId="36" xfId="0" applyFont="1" applyBorder="1" applyAlignment="1" applyProtection="1">
      <alignment horizontal="center" vertical="center" wrapText="1"/>
      <protection locked="0"/>
    </xf>
    <xf numFmtId="0" fontId="3" fillId="0" borderId="50" xfId="79" applyFont="1" applyBorder="1" applyAlignment="1" applyProtection="1">
      <alignment horizontal="center" vertical="center" wrapText="1"/>
      <protection hidden="1"/>
    </xf>
    <xf numFmtId="0" fontId="3" fillId="0" borderId="51" xfId="79" applyFont="1" applyBorder="1" applyAlignment="1" applyProtection="1">
      <alignment horizontal="center" vertical="center" wrapText="1"/>
      <protection hidden="1"/>
    </xf>
    <xf numFmtId="0" fontId="3" fillId="0" borderId="52" xfId="79" applyFont="1" applyBorder="1" applyAlignment="1" applyProtection="1">
      <alignment horizontal="center" vertical="center" wrapText="1"/>
      <protection hidden="1"/>
    </xf>
    <xf numFmtId="0" fontId="1" fillId="0" borderId="50" xfId="0" applyFont="1" applyBorder="1" applyAlignment="1" applyProtection="1">
      <alignment vertical="center" wrapText="1"/>
      <protection locked="0"/>
    </xf>
    <xf numFmtId="0" fontId="1" fillId="0" borderId="51" xfId="0" applyFont="1" applyBorder="1" applyAlignment="1" applyProtection="1">
      <alignment vertical="center" wrapText="1"/>
      <protection locked="0"/>
    </xf>
    <xf numFmtId="0" fontId="1" fillId="0" borderId="52" xfId="0" applyFont="1" applyBorder="1" applyAlignment="1" applyProtection="1">
      <alignment vertical="center" wrapText="1"/>
      <protection locked="0"/>
    </xf>
    <xf numFmtId="43" fontId="3" fillId="0" borderId="0" xfId="88" applyNumberFormat="1" applyFont="1" applyFill="1" applyBorder="1" applyAlignment="1" applyProtection="1">
      <alignment horizontal="center"/>
      <protection hidden="1"/>
    </xf>
    <xf numFmtId="0" fontId="10" fillId="20" borderId="0" xfId="0" applyFont="1" applyFill="1" applyAlignment="1" applyProtection="1">
      <alignment vertical="top" wrapText="1"/>
      <protection hidden="1"/>
    </xf>
    <xf numFmtId="0" fontId="10" fillId="21" borderId="36" xfId="0" applyFont="1" applyFill="1" applyBorder="1" applyAlignment="1" applyProtection="1">
      <alignment horizontal="center" vertical="center" wrapText="1"/>
      <protection hidden="1"/>
    </xf>
    <xf numFmtId="0" fontId="10" fillId="21" borderId="50" xfId="0" applyFont="1" applyFill="1" applyBorder="1" applyAlignment="1" applyProtection="1">
      <alignment horizontal="center" vertical="center" wrapText="1"/>
      <protection hidden="1"/>
    </xf>
    <xf numFmtId="0" fontId="10" fillId="21" borderId="51" xfId="0" applyFont="1" applyFill="1" applyBorder="1" applyAlignment="1" applyProtection="1">
      <alignment horizontal="center" vertical="center" wrapText="1"/>
      <protection hidden="1"/>
    </xf>
    <xf numFmtId="0" fontId="10" fillId="21" borderId="52" xfId="0" applyFont="1" applyFill="1" applyBorder="1" applyAlignment="1" applyProtection="1">
      <alignment horizontal="center" vertical="center" wrapText="1"/>
      <protection hidden="1"/>
    </xf>
    <xf numFmtId="0" fontId="6" fillId="0" borderId="0" xfId="86" applyFont="1" applyAlignment="1" applyProtection="1">
      <alignment horizontal="center" vertical="center"/>
      <protection hidden="1"/>
    </xf>
    <xf numFmtId="15" fontId="3" fillId="0" borderId="36" xfId="79" applyNumberFormat="1" applyFont="1" applyBorder="1" applyAlignment="1" applyProtection="1">
      <alignment horizontal="center"/>
      <protection hidden="1"/>
    </xf>
    <xf numFmtId="0" fontId="1" fillId="0" borderId="0" xfId="0" applyFont="1" applyAlignment="1" applyProtection="1">
      <alignment horizontal="justify" vertical="top" wrapText="1"/>
      <protection hidden="1"/>
    </xf>
    <xf numFmtId="0" fontId="5" fillId="0" borderId="0" xfId="0" applyFont="1" applyAlignment="1" applyProtection="1">
      <alignment horizontal="justify" vertical="top" wrapText="1"/>
      <protection hidden="1"/>
    </xf>
    <xf numFmtId="15" fontId="3" fillId="0" borderId="42" xfId="79" applyNumberFormat="1" applyFont="1" applyBorder="1" applyAlignment="1" applyProtection="1">
      <alignment horizontal="center"/>
      <protection hidden="1"/>
    </xf>
    <xf numFmtId="0" fontId="3" fillId="0" borderId="0" xfId="86" applyFont="1" applyAlignment="1" applyProtection="1">
      <alignment horizontal="center" vertical="center"/>
      <protection hidden="1"/>
    </xf>
    <xf numFmtId="0" fontId="3" fillId="0" borderId="0" xfId="41" applyNumberFormat="1" applyFont="1" applyFill="1" applyBorder="1" applyAlignment="1" applyProtection="1">
      <alignment horizontal="center"/>
      <protection hidden="1"/>
    </xf>
    <xf numFmtId="0" fontId="85" fillId="0" borderId="0" xfId="4461" applyFont="1" applyAlignment="1" applyProtection="1">
      <alignment horizontal="center"/>
      <protection hidden="1"/>
    </xf>
    <xf numFmtId="0" fontId="0" fillId="21" borderId="48" xfId="0" applyFill="1" applyBorder="1" applyAlignment="1" applyProtection="1">
      <alignment wrapText="1"/>
      <protection hidden="1"/>
    </xf>
    <xf numFmtId="0" fontId="0" fillId="21" borderId="48" xfId="0" applyFill="1" applyBorder="1" applyAlignment="1" applyProtection="1">
      <alignment vertical="center"/>
      <protection hidden="1"/>
    </xf>
    <xf numFmtId="43" fontId="0" fillId="21" borderId="48" xfId="40" applyFont="1" applyFill="1" applyBorder="1" applyAlignment="1" applyProtection="1">
      <alignment vertical="center"/>
      <protection locked="0"/>
    </xf>
    <xf numFmtId="0" fontId="54" fillId="21" borderId="0" xfId="0" applyFont="1" applyFill="1" applyAlignment="1" applyProtection="1">
      <alignment horizontal="justify" vertical="justify" wrapText="1"/>
      <protection hidden="1"/>
    </xf>
    <xf numFmtId="0" fontId="0" fillId="21" borderId="48" xfId="0" applyFill="1" applyBorder="1" applyAlignment="1" applyProtection="1">
      <alignment horizontal="left" wrapText="1"/>
      <protection hidden="1"/>
    </xf>
    <xf numFmtId="0" fontId="0" fillId="0" borderId="48" xfId="0" applyBorder="1" applyAlignment="1">
      <alignment horizontal="left" wrapText="1" indent="2"/>
    </xf>
    <xf numFmtId="43" fontId="0" fillId="21" borderId="50" xfId="40" applyFont="1" applyFill="1" applyBorder="1" applyAlignment="1" applyProtection="1">
      <alignment horizontal="center" vertical="center"/>
      <protection locked="0"/>
    </xf>
    <xf numFmtId="43" fontId="0" fillId="21" borderId="52" xfId="40" applyFont="1" applyFill="1" applyBorder="1" applyAlignment="1" applyProtection="1">
      <alignment horizontal="center" vertical="center"/>
      <protection locked="0"/>
    </xf>
    <xf numFmtId="0" fontId="0" fillId="0" borderId="50" xfId="0" applyBorder="1" applyAlignment="1">
      <alignment horizontal="left"/>
    </xf>
    <xf numFmtId="0" fontId="0" fillId="0" borderId="51" xfId="0" applyBorder="1" applyAlignment="1">
      <alignment horizontal="left"/>
    </xf>
    <xf numFmtId="0" fontId="0" fillId="0" borderId="52" xfId="0" applyBorder="1" applyAlignment="1">
      <alignment horizontal="left"/>
    </xf>
    <xf numFmtId="43" fontId="3" fillId="21" borderId="0" xfId="88" applyNumberFormat="1" applyFont="1" applyFill="1" applyBorder="1" applyAlignment="1" applyProtection="1">
      <alignment horizontal="center"/>
      <protection hidden="1"/>
    </xf>
    <xf numFmtId="0" fontId="3" fillId="0" borderId="0" xfId="86" applyFont="1" applyAlignment="1" applyProtection="1">
      <alignment horizontal="center"/>
      <protection hidden="1"/>
    </xf>
    <xf numFmtId="0" fontId="3" fillId="0" borderId="0" xfId="86" applyFont="1" applyAlignment="1" applyProtection="1">
      <alignment horizontal="left"/>
      <protection hidden="1"/>
    </xf>
    <xf numFmtId="0" fontId="3" fillId="0" borderId="37" xfId="86" applyFont="1" applyBorder="1" applyAlignment="1" applyProtection="1">
      <alignment horizontal="left"/>
      <protection hidden="1"/>
    </xf>
    <xf numFmtId="0" fontId="3" fillId="0" borderId="43" xfId="86" applyFont="1" applyBorder="1" applyAlignment="1" applyProtection="1">
      <alignment horizontal="left"/>
      <protection hidden="1"/>
    </xf>
    <xf numFmtId="0" fontId="3" fillId="0" borderId="38" xfId="86" applyFont="1" applyBorder="1" applyAlignment="1" applyProtection="1">
      <alignment horizontal="left"/>
      <protection hidden="1"/>
    </xf>
    <xf numFmtId="0" fontId="3" fillId="21" borderId="0" xfId="86" applyFont="1" applyFill="1" applyAlignment="1" applyProtection="1">
      <alignment horizontal="center"/>
      <protection hidden="1"/>
    </xf>
    <xf numFmtId="0" fontId="3" fillId="21" borderId="0" xfId="86" applyFont="1" applyFill="1" applyAlignment="1" applyProtection="1">
      <alignment horizontal="center" vertical="top" wrapText="1"/>
      <protection hidden="1"/>
    </xf>
    <xf numFmtId="0" fontId="3" fillId="21" borderId="36" xfId="86" applyFont="1" applyFill="1" applyBorder="1" applyAlignment="1" applyProtection="1">
      <alignment horizontal="center" vertical="center"/>
      <protection hidden="1"/>
    </xf>
    <xf numFmtId="0" fontId="3" fillId="21" borderId="10" xfId="86" applyFont="1" applyFill="1" applyBorder="1" applyAlignment="1" applyProtection="1">
      <alignment horizontal="left"/>
      <protection locked="0"/>
    </xf>
    <xf numFmtId="0" fontId="3" fillId="21" borderId="11" xfId="86" applyFont="1" applyFill="1" applyBorder="1" applyAlignment="1" applyProtection="1">
      <alignment horizontal="left"/>
      <protection locked="0"/>
    </xf>
    <xf numFmtId="0" fontId="3" fillId="21" borderId="12" xfId="86" applyFont="1" applyFill="1" applyBorder="1" applyAlignment="1" applyProtection="1">
      <alignment horizontal="left"/>
      <protection locked="0"/>
    </xf>
    <xf numFmtId="0" fontId="3" fillId="21" borderId="19" xfId="86" applyFont="1" applyFill="1" applyBorder="1" applyAlignment="1" applyProtection="1">
      <alignment horizontal="left"/>
      <protection locked="0"/>
    </xf>
    <xf numFmtId="0" fontId="3" fillId="21" borderId="37" xfId="86" applyFont="1" applyFill="1" applyBorder="1" applyAlignment="1" applyProtection="1">
      <alignment horizontal="center"/>
      <protection hidden="1"/>
    </xf>
    <xf numFmtId="0" fontId="3" fillId="21" borderId="38" xfId="86" applyFont="1" applyFill="1" applyBorder="1" applyAlignment="1" applyProtection="1">
      <alignment horizontal="center"/>
      <protection hidden="1"/>
    </xf>
    <xf numFmtId="0" fontId="3" fillId="21" borderId="36" xfId="86" applyFont="1" applyFill="1" applyBorder="1" applyAlignment="1" applyProtection="1">
      <alignment horizontal="left"/>
      <protection hidden="1"/>
    </xf>
    <xf numFmtId="0" fontId="4" fillId="0" borderId="0" xfId="86" applyFont="1" applyAlignment="1" applyProtection="1">
      <alignment horizontal="center" vertical="center"/>
      <protection hidden="1"/>
    </xf>
    <xf numFmtId="17" fontId="4" fillId="22" borderId="0" xfId="86" applyNumberFormat="1" applyFont="1" applyFill="1" applyAlignment="1" applyProtection="1">
      <alignment wrapText="1"/>
      <protection hidden="1"/>
    </xf>
    <xf numFmtId="0" fontId="1" fillId="0" borderId="0" xfId="0" applyFont="1" applyAlignment="1" applyProtection="1">
      <alignment wrapText="1"/>
      <protection hidden="1"/>
    </xf>
    <xf numFmtId="0" fontId="10" fillId="21" borderId="0" xfId="0" applyFont="1" applyFill="1" applyAlignment="1" applyProtection="1">
      <alignment horizontal="center"/>
      <protection hidden="1"/>
    </xf>
    <xf numFmtId="43" fontId="6" fillId="21" borderId="0" xfId="40" applyFont="1" applyFill="1" applyBorder="1" applyAlignment="1" applyProtection="1">
      <alignment horizontal="center" vertical="center"/>
      <protection hidden="1"/>
    </xf>
    <xf numFmtId="43" fontId="3" fillId="21" borderId="0" xfId="40" applyFont="1" applyFill="1" applyBorder="1" applyAlignment="1" applyProtection="1">
      <alignment horizontal="center"/>
      <protection hidden="1"/>
    </xf>
    <xf numFmtId="170" fontId="8" fillId="21" borderId="0" xfId="86" applyNumberFormat="1" applyFont="1" applyFill="1" applyAlignment="1" applyProtection="1">
      <alignment horizontal="center" vertical="center"/>
      <protection hidden="1"/>
    </xf>
    <xf numFmtId="170" fontId="8" fillId="21" borderId="0" xfId="41" applyNumberFormat="1" applyFont="1" applyFill="1" applyBorder="1" applyAlignment="1" applyProtection="1">
      <alignment horizontal="center" vertical="center"/>
      <protection hidden="1"/>
    </xf>
    <xf numFmtId="170" fontId="8" fillId="0" borderId="36" xfId="0" applyNumberFormat="1" applyFont="1" applyBorder="1" applyAlignment="1" applyProtection="1">
      <alignment horizontal="center"/>
      <protection hidden="1"/>
    </xf>
    <xf numFmtId="170" fontId="7" fillId="0" borderId="36" xfId="0" applyNumberFormat="1" applyFont="1" applyBorder="1" applyAlignment="1" applyProtection="1">
      <alignment horizontal="center"/>
      <protection hidden="1"/>
    </xf>
    <xf numFmtId="170" fontId="9" fillId="21" borderId="0" xfId="86" applyNumberFormat="1" applyFont="1" applyFill="1" applyAlignment="1" applyProtection="1">
      <alignment horizontal="center" vertical="center"/>
      <protection hidden="1"/>
    </xf>
    <xf numFmtId="170" fontId="8" fillId="21" borderId="0" xfId="41" applyNumberFormat="1" applyFont="1" applyFill="1" applyBorder="1" applyAlignment="1" applyProtection="1">
      <alignment horizontal="center"/>
      <protection hidden="1"/>
    </xf>
    <xf numFmtId="170" fontId="8" fillId="21" borderId="0" xfId="0" applyNumberFormat="1" applyFont="1" applyFill="1" applyAlignment="1" applyProtection="1">
      <alignment horizontal="center" vertical="center"/>
      <protection hidden="1"/>
    </xf>
    <xf numFmtId="0" fontId="0" fillId="21" borderId="0" xfId="0" applyFill="1" applyAlignment="1" applyProtection="1">
      <alignment horizontal="center" vertical="center" wrapText="1"/>
      <protection hidden="1"/>
    </xf>
    <xf numFmtId="0" fontId="28" fillId="21" borderId="0" xfId="0" applyFont="1" applyFill="1" applyAlignment="1" applyProtection="1">
      <alignment horizontal="center" vertical="center" wrapText="1"/>
      <protection hidden="1"/>
    </xf>
    <xf numFmtId="0" fontId="6" fillId="21" borderId="0" xfId="86" applyFont="1" applyFill="1" applyAlignment="1" applyProtection="1">
      <alignment horizontal="center" vertical="center"/>
      <protection hidden="1"/>
    </xf>
    <xf numFmtId="0" fontId="28" fillId="21" borderId="0" xfId="83" applyFont="1" applyFill="1" applyAlignment="1" applyProtection="1">
      <alignment horizontal="center"/>
      <protection hidden="1"/>
    </xf>
    <xf numFmtId="0" fontId="33" fillId="21" borderId="21" xfId="83" applyFont="1" applyFill="1" applyBorder="1" applyAlignment="1" applyProtection="1">
      <alignment horizontal="center"/>
      <protection hidden="1"/>
    </xf>
    <xf numFmtId="0" fontId="32" fillId="21" borderId="13" xfId="83" applyFont="1" applyFill="1" applyBorder="1" applyAlignment="1" applyProtection="1">
      <alignment horizontal="center" vertical="center" wrapText="1"/>
      <protection hidden="1"/>
    </xf>
    <xf numFmtId="170" fontId="32" fillId="21" borderId="13" xfId="56" applyNumberFormat="1" applyFont="1" applyFill="1" applyBorder="1" applyAlignment="1" applyProtection="1">
      <alignment horizontal="center" vertical="center" wrapText="1"/>
      <protection hidden="1"/>
    </xf>
    <xf numFmtId="0" fontId="28" fillId="21" borderId="37" xfId="0" applyFont="1" applyFill="1" applyBorder="1" applyAlignment="1" applyProtection="1">
      <alignment horizontal="center"/>
      <protection hidden="1"/>
    </xf>
    <xf numFmtId="0" fontId="28" fillId="21" borderId="38" xfId="0" applyFont="1" applyFill="1" applyBorder="1" applyAlignment="1" applyProtection="1">
      <alignment horizontal="center"/>
      <protection hidden="1"/>
    </xf>
    <xf numFmtId="49" fontId="28" fillId="21" borderId="0" xfId="0" applyNumberFormat="1" applyFont="1" applyFill="1" applyAlignment="1" applyProtection="1">
      <alignment horizontal="center" vertical="top"/>
      <protection hidden="1"/>
    </xf>
    <xf numFmtId="49" fontId="28" fillId="21" borderId="49" xfId="0" applyNumberFormat="1" applyFont="1" applyFill="1" applyBorder="1" applyAlignment="1" applyProtection="1">
      <alignment horizontal="center" vertical="center" wrapText="1"/>
      <protection hidden="1"/>
    </xf>
    <xf numFmtId="49" fontId="28" fillId="21" borderId="16" xfId="0" applyNumberFormat="1" applyFont="1" applyFill="1" applyBorder="1" applyAlignment="1" applyProtection="1">
      <alignment horizontal="center" vertical="center" wrapText="1"/>
      <protection hidden="1"/>
    </xf>
    <xf numFmtId="49" fontId="28" fillId="21" borderId="36" xfId="0" applyNumberFormat="1" applyFont="1" applyFill="1" applyBorder="1" applyAlignment="1" applyProtection="1">
      <alignment horizontal="center" vertical="top" wrapText="1"/>
      <protection hidden="1"/>
    </xf>
    <xf numFmtId="0" fontId="0" fillId="21" borderId="0" xfId="0" applyFill="1"/>
    <xf numFmtId="0" fontId="28" fillId="21" borderId="0" xfId="0" applyFont="1" applyFill="1" applyAlignment="1">
      <alignment wrapText="1"/>
    </xf>
    <xf numFmtId="0" fontId="28" fillId="21" borderId="0" xfId="0" applyFont="1" applyFill="1"/>
    <xf numFmtId="0" fontId="0" fillId="21" borderId="0" xfId="0" applyFill="1" applyAlignment="1">
      <alignment wrapText="1"/>
    </xf>
    <xf numFmtId="0" fontId="42" fillId="21" borderId="0" xfId="0" applyFont="1" applyFill="1" applyAlignment="1">
      <alignment horizontal="center" vertical="center"/>
    </xf>
    <xf numFmtId="0" fontId="42" fillId="21" borderId="0" xfId="0" applyFont="1" applyFill="1"/>
    <xf numFmtId="0" fontId="80" fillId="21" borderId="10" xfId="4463" applyFont="1" applyFill="1" applyBorder="1" applyProtection="1">
      <protection locked="0"/>
    </xf>
    <xf numFmtId="0" fontId="80" fillId="21" borderId="11" xfId="4463" applyFont="1" applyFill="1" applyBorder="1" applyProtection="1">
      <protection locked="0"/>
    </xf>
    <xf numFmtId="0" fontId="83" fillId="21" borderId="10" xfId="4463" applyFont="1" applyFill="1" applyBorder="1" applyProtection="1">
      <protection locked="0"/>
    </xf>
    <xf numFmtId="0" fontId="83" fillId="21" borderId="11" xfId="4463" applyFont="1" applyFill="1" applyBorder="1" applyProtection="1">
      <protection locked="0"/>
    </xf>
    <xf numFmtId="0" fontId="79" fillId="21" borderId="10" xfId="4463" applyFont="1" applyFill="1" applyBorder="1" applyProtection="1">
      <protection locked="0"/>
    </xf>
    <xf numFmtId="0" fontId="79" fillId="21" borderId="11" xfId="4463" applyFont="1" applyFill="1" applyBorder="1" applyProtection="1">
      <protection locked="0"/>
    </xf>
    <xf numFmtId="0" fontId="42" fillId="21" borderId="54" xfId="0" applyFont="1" applyFill="1" applyBorder="1" applyAlignment="1" applyProtection="1">
      <alignment horizontal="center"/>
      <protection hidden="1"/>
    </xf>
    <xf numFmtId="0" fontId="42" fillId="21" borderId="55" xfId="0" applyFont="1" applyFill="1" applyBorder="1" applyAlignment="1" applyProtection="1">
      <alignment horizontal="center"/>
      <protection hidden="1"/>
    </xf>
    <xf numFmtId="0" fontId="78" fillId="21" borderId="10" xfId="4463" applyFont="1" applyFill="1" applyBorder="1" applyAlignment="1" applyProtection="1">
      <alignment horizontal="center"/>
      <protection hidden="1"/>
    </xf>
    <xf numFmtId="0" fontId="78" fillId="21" borderId="11" xfId="4463" applyFont="1" applyFill="1" applyBorder="1" applyAlignment="1" applyProtection="1">
      <alignment horizontal="center"/>
      <protection hidden="1"/>
    </xf>
    <xf numFmtId="0" fontId="78" fillId="0" borderId="48" xfId="4463" applyFont="1" applyBorder="1" applyAlignment="1" applyProtection="1">
      <alignment horizontal="center"/>
      <protection hidden="1"/>
    </xf>
    <xf numFmtId="0" fontId="78" fillId="0" borderId="50" xfId="4463" applyFont="1" applyBorder="1" applyAlignment="1" applyProtection="1">
      <alignment horizontal="center"/>
      <protection locked="0"/>
    </xf>
    <xf numFmtId="0" fontId="78" fillId="0" borderId="52" xfId="4463" applyFont="1" applyBorder="1" applyAlignment="1" applyProtection="1">
      <alignment horizontal="center"/>
      <protection locked="0"/>
    </xf>
    <xf numFmtId="0" fontId="42" fillId="0" borderId="0" xfId="0" applyFont="1" applyAlignment="1" applyProtection="1">
      <alignment horizontal="center" vertical="center" wrapText="1"/>
      <protection hidden="1"/>
    </xf>
    <xf numFmtId="0" fontId="81" fillId="21" borderId="10" xfId="4463" applyFont="1" applyFill="1" applyBorder="1" applyProtection="1">
      <protection locked="0"/>
    </xf>
    <xf numFmtId="0" fontId="81" fillId="21" borderId="11" xfId="4463" applyFont="1" applyFill="1" applyBorder="1" applyProtection="1">
      <protection locked="0"/>
    </xf>
    <xf numFmtId="0" fontId="79" fillId="0" borderId="54" xfId="4463" applyFont="1" applyBorder="1" applyProtection="1">
      <protection hidden="1"/>
    </xf>
    <xf numFmtId="0" fontId="79" fillId="0" borderId="55" xfId="4463" applyFont="1" applyBorder="1" applyProtection="1">
      <protection hidden="1"/>
    </xf>
    <xf numFmtId="0" fontId="0" fillId="21" borderId="0" xfId="0" applyFill="1" applyAlignment="1" applyProtection="1">
      <alignment horizontal="center"/>
      <protection hidden="1"/>
    </xf>
    <xf numFmtId="0" fontId="28" fillId="0" borderId="0" xfId="0" applyFont="1" applyAlignment="1" applyProtection="1">
      <alignment horizontal="center"/>
      <protection locked="0"/>
    </xf>
    <xf numFmtId="0" fontId="28" fillId="0" borderId="22" xfId="0" applyFont="1" applyBorder="1" applyAlignment="1" applyProtection="1">
      <alignment horizontal="center" vertical="center"/>
      <protection hidden="1"/>
    </xf>
    <xf numFmtId="0" fontId="28" fillId="0" borderId="24" xfId="0" applyFont="1" applyBorder="1" applyAlignment="1" applyProtection="1">
      <alignment horizontal="center" vertical="center"/>
      <protection hidden="1"/>
    </xf>
    <xf numFmtId="0" fontId="28" fillId="0" borderId="26" xfId="0" applyFont="1" applyBorder="1" applyAlignment="1" applyProtection="1">
      <alignment horizontal="center" vertical="center"/>
      <protection hidden="1"/>
    </xf>
    <xf numFmtId="0" fontId="28" fillId="0" borderId="25" xfId="0" applyFont="1" applyBorder="1" applyAlignment="1" applyProtection="1">
      <alignment horizontal="center" vertical="center"/>
      <protection hidden="1"/>
    </xf>
    <xf numFmtId="0" fontId="0" fillId="21" borderId="0" xfId="0" applyFill="1" applyAlignment="1" applyProtection="1">
      <alignment horizontal="left"/>
      <protection hidden="1"/>
    </xf>
    <xf numFmtId="0" fontId="0" fillId="21" borderId="0" xfId="0" applyFill="1" applyProtection="1">
      <protection hidden="1"/>
    </xf>
    <xf numFmtId="0" fontId="28" fillId="21" borderId="0" xfId="0" applyFont="1" applyFill="1" applyAlignment="1" applyProtection="1">
      <alignment horizontal="left"/>
      <protection hidden="1"/>
    </xf>
    <xf numFmtId="0" fontId="0" fillId="0" borderId="0" xfId="0" applyProtection="1">
      <protection hidden="1"/>
    </xf>
    <xf numFmtId="0" fontId="0" fillId="21" borderId="0" xfId="0" applyFill="1" applyAlignment="1" applyProtection="1">
      <alignment horizontal="right" vertical="top"/>
      <protection hidden="1"/>
    </xf>
    <xf numFmtId="0" fontId="0" fillId="21" borderId="0" xfId="0" applyFill="1" applyAlignment="1" applyProtection="1">
      <alignment horizontal="justify" vertical="justify" wrapText="1"/>
      <protection locked="0"/>
    </xf>
    <xf numFmtId="0" fontId="28" fillId="21" borderId="0" xfId="0" applyFont="1" applyFill="1" applyProtection="1">
      <protection hidden="1"/>
    </xf>
    <xf numFmtId="0" fontId="0" fillId="0" borderId="0" xfId="0" applyAlignment="1" applyProtection="1">
      <alignment horizontal="right" vertical="top"/>
      <protection hidden="1"/>
    </xf>
    <xf numFmtId="0" fontId="0" fillId="21" borderId="0" xfId="0" applyFill="1" applyAlignment="1" applyProtection="1">
      <alignment horizontal="left" wrapText="1"/>
      <protection locked="0"/>
    </xf>
    <xf numFmtId="0" fontId="0" fillId="0" borderId="50" xfId="0" applyBorder="1" applyAlignment="1" applyProtection="1">
      <alignment vertical="center" wrapText="1"/>
      <protection locked="0"/>
    </xf>
    <xf numFmtId="0" fontId="0" fillId="0" borderId="52" xfId="0" applyBorder="1" applyAlignment="1" applyProtection="1">
      <alignment vertical="center" wrapText="1"/>
      <protection locked="0"/>
    </xf>
    <xf numFmtId="0" fontId="28" fillId="21" borderId="0" xfId="0" applyFont="1" applyFill="1" applyAlignment="1" applyProtection="1">
      <alignment horizontal="left" indent="2"/>
      <protection hidden="1"/>
    </xf>
    <xf numFmtId="43" fontId="0" fillId="0" borderId="50" xfId="40" applyFont="1" applyBorder="1" applyAlignment="1" applyProtection="1">
      <alignment horizontal="center" vertical="center" wrapText="1"/>
      <protection hidden="1"/>
    </xf>
    <xf numFmtId="43" fontId="0" fillId="0" borderId="52" xfId="40" applyFont="1" applyBorder="1" applyAlignment="1" applyProtection="1">
      <alignment horizontal="center" vertical="center" wrapText="1"/>
      <protection hidden="1"/>
    </xf>
    <xf numFmtId="43" fontId="0" fillId="0" borderId="50" xfId="40" applyFont="1" applyBorder="1" applyAlignment="1" applyProtection="1">
      <alignment horizontal="center" vertical="center" wrapText="1"/>
      <protection locked="0"/>
    </xf>
    <xf numFmtId="43" fontId="0" fillId="0" borderId="52" xfId="40" applyFont="1" applyBorder="1" applyAlignment="1" applyProtection="1">
      <alignment horizontal="center" vertical="center" wrapText="1"/>
      <protection locked="0"/>
    </xf>
    <xf numFmtId="0" fontId="0" fillId="0" borderId="48" xfId="0" applyBorder="1" applyAlignment="1" applyProtection="1">
      <alignment vertical="center" wrapText="1"/>
      <protection locked="0"/>
    </xf>
    <xf numFmtId="0" fontId="28" fillId="0" borderId="48" xfId="0" applyFont="1" applyBorder="1" applyAlignment="1" applyProtection="1">
      <alignment horizontal="center" vertical="center" wrapText="1"/>
      <protection hidden="1"/>
    </xf>
    <xf numFmtId="0" fontId="0" fillId="0" borderId="51" xfId="0" applyBorder="1" applyAlignment="1" applyProtection="1">
      <alignment horizontal="center" vertical="center" wrapText="1"/>
      <protection locked="0"/>
    </xf>
    <xf numFmtId="0" fontId="0" fillId="21" borderId="50" xfId="0" applyFill="1" applyBorder="1" applyProtection="1">
      <protection locked="0"/>
    </xf>
    <xf numFmtId="0" fontId="0" fillId="21" borderId="52" xfId="0" applyFill="1" applyBorder="1" applyProtection="1">
      <protection locked="0"/>
    </xf>
    <xf numFmtId="0" fontId="28" fillId="0" borderId="54" xfId="0" applyFont="1" applyBorder="1" applyAlignment="1" applyProtection="1">
      <alignment horizontal="center" vertical="center" wrapText="1"/>
      <protection hidden="1"/>
    </xf>
    <xf numFmtId="0" fontId="28" fillId="0" borderId="55" xfId="0" applyFont="1" applyBorder="1" applyAlignment="1" applyProtection="1">
      <alignment horizontal="center" vertical="center" wrapText="1"/>
      <protection hidden="1"/>
    </xf>
    <xf numFmtId="0" fontId="28" fillId="0" borderId="12" xfId="0" applyFont="1" applyBorder="1" applyAlignment="1" applyProtection="1">
      <alignment horizontal="center" vertical="center" wrapText="1"/>
      <protection hidden="1"/>
    </xf>
    <xf numFmtId="0" fontId="28" fillId="0" borderId="19" xfId="0" applyFont="1" applyBorder="1" applyAlignment="1" applyProtection="1">
      <alignment horizontal="center" vertical="center" wrapText="1"/>
      <protection hidden="1"/>
    </xf>
    <xf numFmtId="0" fontId="28" fillId="0" borderId="49" xfId="0" applyFont="1" applyBorder="1" applyAlignment="1" applyProtection="1">
      <alignment horizontal="center" vertical="center" wrapText="1"/>
      <protection hidden="1"/>
    </xf>
    <xf numFmtId="0" fontId="28" fillId="0" borderId="16" xfId="0" applyFont="1" applyBorder="1" applyAlignment="1" applyProtection="1">
      <alignment horizontal="center" vertical="center" wrapText="1"/>
      <protection hidden="1"/>
    </xf>
    <xf numFmtId="0" fontId="28" fillId="0" borderId="0" xfId="0" applyFont="1" applyAlignment="1" applyProtection="1">
      <alignment horizontal="left"/>
      <protection hidden="1"/>
    </xf>
    <xf numFmtId="0" fontId="0" fillId="0" borderId="48" xfId="0" applyBorder="1" applyAlignment="1" applyProtection="1">
      <alignment horizontal="center" vertical="center" wrapText="1"/>
      <protection locked="0"/>
    </xf>
    <xf numFmtId="0" fontId="0" fillId="21" borderId="0" xfId="0" applyFill="1" applyAlignment="1" applyProtection="1">
      <alignment horizontal="justify" vertical="justify"/>
      <protection hidden="1"/>
    </xf>
    <xf numFmtId="0" fontId="0" fillId="21" borderId="0" xfId="0" applyFill="1" applyAlignment="1" applyProtection="1">
      <alignment horizontal="justify" vertical="top" wrapText="1"/>
      <protection locked="0"/>
    </xf>
    <xf numFmtId="0" fontId="0" fillId="21" borderId="0" xfId="0" applyFill="1" applyAlignment="1" applyProtection="1">
      <alignment horizontal="left" vertical="top" wrapText="1"/>
      <protection locked="0"/>
    </xf>
    <xf numFmtId="0" fontId="0" fillId="21" borderId="0" xfId="0" applyFill="1" applyAlignment="1" applyProtection="1">
      <alignment horizontal="left" vertical="top" wrapText="1"/>
      <protection hidden="1"/>
    </xf>
    <xf numFmtId="0" fontId="28" fillId="21" borderId="0" xfId="0" quotePrefix="1" applyFont="1" applyFill="1" applyAlignment="1" applyProtection="1">
      <alignment horizontal="right" vertical="justify"/>
      <protection hidden="1"/>
    </xf>
    <xf numFmtId="0" fontId="28" fillId="21" borderId="0" xfId="0" quotePrefix="1" applyFont="1" applyFill="1" applyAlignment="1" applyProtection="1">
      <alignment horizontal="right" vertical="top"/>
      <protection hidden="1"/>
    </xf>
    <xf numFmtId="0" fontId="28" fillId="21" borderId="0" xfId="0" applyFont="1" applyFill="1" applyAlignment="1" applyProtection="1">
      <alignment horizontal="left"/>
      <protection locked="0"/>
    </xf>
    <xf numFmtId="0" fontId="0" fillId="21" borderId="0" xfId="0" quotePrefix="1" applyFill="1" applyAlignment="1" applyProtection="1">
      <alignment horizontal="justify" vertical="justify"/>
      <protection hidden="1"/>
    </xf>
    <xf numFmtId="0" fontId="28" fillId="0" borderId="50" xfId="0" applyFont="1" applyBorder="1" applyAlignment="1" applyProtection="1">
      <alignment vertical="center" wrapText="1"/>
      <protection locked="0"/>
    </xf>
    <xf numFmtId="0" fontId="28" fillId="0" borderId="51" xfId="0" applyFont="1" applyBorder="1" applyAlignment="1" applyProtection="1">
      <alignment vertical="center" wrapText="1"/>
      <protection locked="0"/>
    </xf>
    <xf numFmtId="0" fontId="0" fillId="21" borderId="0" xfId="0" quotePrefix="1" applyFill="1" applyAlignment="1" applyProtection="1">
      <alignment horizontal="center" vertical="top"/>
      <protection hidden="1"/>
    </xf>
    <xf numFmtId="0" fontId="42" fillId="21" borderId="0" xfId="0" applyFont="1" applyFill="1" applyAlignment="1" applyProtection="1">
      <alignment horizontal="center"/>
      <protection hidden="1"/>
    </xf>
    <xf numFmtId="0" fontId="39" fillId="21" borderId="21" xfId="0" applyFont="1" applyFill="1" applyBorder="1" applyAlignment="1" applyProtection="1">
      <alignment horizontal="center" vertical="top"/>
      <protection hidden="1"/>
    </xf>
    <xf numFmtId="0" fontId="0" fillId="21" borderId="0" xfId="0" applyFill="1" applyAlignment="1" applyProtection="1">
      <alignment horizontal="left"/>
      <protection locked="0"/>
    </xf>
    <xf numFmtId="0" fontId="0" fillId="21" borderId="53" xfId="0" applyFill="1" applyBorder="1" applyProtection="1">
      <protection hidden="1"/>
    </xf>
    <xf numFmtId="14" fontId="0" fillId="0" borderId="50" xfId="0" applyNumberFormat="1" applyBorder="1" applyAlignment="1" applyProtection="1">
      <alignment horizontal="center" vertical="center" wrapText="1"/>
      <protection locked="0"/>
    </xf>
    <xf numFmtId="14" fontId="0" fillId="0" borderId="51" xfId="0" applyNumberFormat="1" applyBorder="1" applyAlignment="1" applyProtection="1">
      <alignment horizontal="center" vertical="center" wrapText="1"/>
      <protection locked="0"/>
    </xf>
    <xf numFmtId="14" fontId="0" fillId="0" borderId="52" xfId="0" applyNumberFormat="1" applyBorder="1" applyAlignment="1" applyProtection="1">
      <alignment horizontal="center" vertical="center" wrapText="1"/>
      <protection locked="0"/>
    </xf>
    <xf numFmtId="0" fontId="28" fillId="21" borderId="0" xfId="0" applyFont="1" applyFill="1" applyAlignment="1">
      <alignment horizontal="left"/>
    </xf>
    <xf numFmtId="0" fontId="0" fillId="21" borderId="0" xfId="0" applyFill="1" applyAlignment="1" applyProtection="1">
      <alignment horizontal="justify" vertical="justify" wrapText="1"/>
      <protection hidden="1"/>
    </xf>
    <xf numFmtId="0" fontId="0" fillId="21" borderId="24" xfId="0" applyFill="1" applyBorder="1" applyAlignment="1" applyProtection="1">
      <alignment horizontal="center" vertical="center"/>
      <protection locked="0"/>
    </xf>
    <xf numFmtId="0" fontId="0" fillId="21" borderId="25" xfId="0" applyFill="1" applyBorder="1" applyAlignment="1" applyProtection="1">
      <alignment horizontal="center" vertical="center"/>
      <protection locked="0"/>
    </xf>
    <xf numFmtId="0" fontId="28" fillId="21" borderId="19" xfId="0" applyFont="1" applyFill="1" applyBorder="1" applyAlignment="1" applyProtection="1">
      <alignment horizontal="left" vertical="top"/>
      <protection hidden="1"/>
    </xf>
    <xf numFmtId="0" fontId="28" fillId="21" borderId="16" xfId="0" applyFont="1" applyFill="1" applyBorder="1" applyAlignment="1" applyProtection="1">
      <alignment horizontal="left" vertical="top"/>
      <protection hidden="1"/>
    </xf>
    <xf numFmtId="0" fontId="28" fillId="21" borderId="25" xfId="0" applyFont="1" applyFill="1" applyBorder="1" applyAlignment="1" applyProtection="1">
      <alignment horizontal="left" vertical="top" wrapText="1"/>
      <protection hidden="1"/>
    </xf>
    <xf numFmtId="0" fontId="28" fillId="21" borderId="22" xfId="0" applyFont="1" applyFill="1" applyBorder="1" applyAlignment="1" applyProtection="1">
      <alignment horizontal="left" vertical="top" wrapText="1"/>
      <protection hidden="1"/>
    </xf>
    <xf numFmtId="0" fontId="28" fillId="21" borderId="22" xfId="0" applyFont="1" applyFill="1" applyBorder="1" applyAlignment="1" applyProtection="1">
      <alignment horizontal="center" vertical="center"/>
      <protection hidden="1"/>
    </xf>
    <xf numFmtId="0" fontId="28" fillId="21" borderId="24" xfId="0" applyFont="1" applyFill="1" applyBorder="1" applyAlignment="1" applyProtection="1">
      <alignment horizontal="center" vertical="center"/>
      <protection hidden="1"/>
    </xf>
    <xf numFmtId="0" fontId="28" fillId="21" borderId="25" xfId="0" applyFont="1" applyFill="1" applyBorder="1" applyAlignment="1" applyProtection="1">
      <alignment horizontal="center" vertical="center"/>
      <protection hidden="1"/>
    </xf>
    <xf numFmtId="0" fontId="39" fillId="21" borderId="21" xfId="0" applyFont="1" applyFill="1" applyBorder="1" applyAlignment="1" applyProtection="1">
      <alignment horizontal="center" vertical="top" wrapText="1"/>
      <protection hidden="1"/>
    </xf>
    <xf numFmtId="0" fontId="28" fillId="21" borderId="0" xfId="0" applyFont="1" applyFill="1" applyAlignment="1" applyProtection="1">
      <alignment horizontal="justify"/>
      <protection hidden="1"/>
    </xf>
    <xf numFmtId="0" fontId="0" fillId="21" borderId="0" xfId="0" applyFill="1" applyAlignment="1" applyProtection="1">
      <alignment horizontal="justify" vertical="justify"/>
      <protection locked="0"/>
    </xf>
    <xf numFmtId="0" fontId="28" fillId="21" borderId="48" xfId="0" applyFont="1" applyFill="1" applyBorder="1" applyAlignment="1" applyProtection="1">
      <alignment vertical="justify"/>
      <protection locked="0"/>
    </xf>
    <xf numFmtId="43" fontId="28" fillId="0" borderId="48" xfId="40" applyFont="1" applyBorder="1" applyAlignment="1" applyProtection="1">
      <alignment horizontal="center" vertical="center" wrapText="1"/>
      <protection hidden="1"/>
    </xf>
    <xf numFmtId="0" fontId="39" fillId="21" borderId="0" xfId="0" applyFont="1" applyFill="1" applyAlignment="1" applyProtection="1">
      <alignment horizontal="justify" vertical="justify" wrapText="1"/>
      <protection locked="0"/>
    </xf>
    <xf numFmtId="0" fontId="39" fillId="21" borderId="0" xfId="0" applyFont="1" applyFill="1" applyAlignment="1" applyProtection="1">
      <alignment horizontal="center" vertical="top" wrapText="1"/>
      <protection hidden="1"/>
    </xf>
    <xf numFmtId="0" fontId="28" fillId="21" borderId="48" xfId="0" applyFont="1" applyFill="1" applyBorder="1" applyAlignment="1" applyProtection="1">
      <alignment vertical="justify"/>
      <protection hidden="1"/>
    </xf>
    <xf numFmtId="43" fontId="28" fillId="0" borderId="48" xfId="40" applyFont="1" applyBorder="1" applyAlignment="1" applyProtection="1">
      <alignment horizontal="center" vertical="center" wrapText="1"/>
      <protection locked="0"/>
    </xf>
    <xf numFmtId="43" fontId="28" fillId="21" borderId="48" xfId="40" applyFont="1" applyFill="1" applyBorder="1" applyAlignment="1" applyProtection="1">
      <alignment horizontal="center" vertical="justify" wrapText="1"/>
      <protection hidden="1"/>
    </xf>
    <xf numFmtId="0" fontId="28" fillId="21" borderId="48" xfId="0" applyFont="1" applyFill="1" applyBorder="1" applyAlignment="1" applyProtection="1">
      <alignment horizontal="center" vertical="justify" wrapText="1"/>
      <protection locked="0"/>
    </xf>
    <xf numFmtId="0" fontId="28" fillId="21" borderId="53" xfId="0" applyFont="1" applyFill="1" applyBorder="1" applyAlignment="1" applyProtection="1">
      <alignment horizontal="center" vertical="center" wrapText="1"/>
      <protection hidden="1"/>
    </xf>
    <xf numFmtId="0" fontId="42" fillId="21" borderId="0" xfId="0" quotePrefix="1" applyFont="1" applyFill="1" applyAlignment="1" applyProtection="1">
      <alignment horizontal="center"/>
      <protection hidden="1"/>
    </xf>
    <xf numFmtId="0" fontId="39" fillId="21" borderId="21" xfId="0" quotePrefix="1" applyFont="1" applyFill="1" applyBorder="1" applyAlignment="1" applyProtection="1">
      <alignment horizontal="center" vertical="top" wrapText="1"/>
      <protection hidden="1"/>
    </xf>
    <xf numFmtId="0" fontId="0" fillId="21" borderId="48" xfId="0" applyFill="1" applyBorder="1" applyAlignment="1" applyProtection="1">
      <alignment horizontal="justify" vertical="justify"/>
      <protection locked="0"/>
    </xf>
    <xf numFmtId="0" fontId="28" fillId="21" borderId="48" xfId="0" applyFont="1" applyFill="1" applyBorder="1" applyAlignment="1" applyProtection="1">
      <alignment horizontal="center" vertical="justify" wrapText="1"/>
      <protection hidden="1"/>
    </xf>
    <xf numFmtId="0" fontId="28" fillId="21" borderId="48" xfId="0" applyFont="1" applyFill="1" applyBorder="1" applyAlignment="1" applyProtection="1">
      <alignment horizontal="center" vertical="justify"/>
      <protection hidden="1"/>
    </xf>
    <xf numFmtId="0" fontId="28" fillId="21" borderId="0" xfId="0" applyFont="1" applyFill="1" applyAlignment="1" applyProtection="1">
      <alignment horizontal="justify" vertical="justify"/>
      <protection hidden="1"/>
    </xf>
    <xf numFmtId="0" fontId="0" fillId="21" borderId="0" xfId="0" applyFill="1" applyAlignment="1" applyProtection="1">
      <alignment horizontal="left" wrapText="1" indent="2"/>
      <protection hidden="1"/>
    </xf>
    <xf numFmtId="0" fontId="28" fillId="21" borderId="0" xfId="0" applyFont="1" applyFill="1" applyAlignment="1" applyProtection="1">
      <alignment horizontal="left" wrapText="1"/>
      <protection hidden="1"/>
    </xf>
    <xf numFmtId="0" fontId="28" fillId="21" borderId="50" xfId="0" applyFont="1" applyFill="1" applyBorder="1" applyAlignment="1" applyProtection="1">
      <alignment horizontal="center" vertical="center" wrapText="1"/>
      <protection hidden="1"/>
    </xf>
    <xf numFmtId="0" fontId="28" fillId="21" borderId="52" xfId="0" applyFont="1" applyFill="1" applyBorder="1" applyAlignment="1" applyProtection="1">
      <alignment horizontal="center" vertical="center" wrapText="1"/>
      <protection hidden="1"/>
    </xf>
    <xf numFmtId="0" fontId="28" fillId="21" borderId="50" xfId="0" applyFont="1" applyFill="1" applyBorder="1" applyAlignment="1" applyProtection="1">
      <alignment horizontal="center" vertical="center" wrapText="1"/>
      <protection locked="0"/>
    </xf>
    <xf numFmtId="0" fontId="28" fillId="21" borderId="52" xfId="0" applyFont="1" applyFill="1" applyBorder="1" applyAlignment="1" applyProtection="1">
      <alignment horizontal="center" vertical="center" wrapText="1"/>
      <protection locked="0"/>
    </xf>
    <xf numFmtId="0" fontId="0" fillId="21" borderId="0" xfId="0" applyFill="1" applyAlignment="1" applyProtection="1">
      <alignment horizontal="center" wrapText="1"/>
      <protection hidden="1"/>
    </xf>
    <xf numFmtId="0" fontId="28" fillId="21" borderId="0" xfId="0" applyFont="1" applyFill="1" applyAlignment="1" applyProtection="1">
      <alignment horizontal="justify" vertical="justify" wrapText="1"/>
      <protection locked="0"/>
    </xf>
    <xf numFmtId="0" fontId="38" fillId="21" borderId="0" xfId="0" applyFont="1" applyFill="1" applyAlignment="1" applyProtection="1">
      <alignment horizontal="center"/>
      <protection hidden="1"/>
    </xf>
    <xf numFmtId="0" fontId="39" fillId="21" borderId="0" xfId="0" applyFont="1" applyFill="1" applyAlignment="1" applyProtection="1">
      <alignment horizontal="center" wrapText="1"/>
      <protection hidden="1"/>
    </xf>
    <xf numFmtId="0" fontId="28" fillId="21" borderId="48" xfId="0" applyFont="1" applyFill="1" applyBorder="1" applyAlignment="1" applyProtection="1">
      <alignment horizontal="center" vertical="center" wrapText="1"/>
      <protection hidden="1"/>
    </xf>
    <xf numFmtId="0" fontId="28" fillId="21" borderId="48" xfId="0" applyFont="1" applyFill="1" applyBorder="1" applyAlignment="1" applyProtection="1">
      <alignment horizontal="center" vertical="center" wrapText="1"/>
      <protection locked="0"/>
    </xf>
    <xf numFmtId="0" fontId="28" fillId="21" borderId="51" xfId="0" applyFont="1" applyFill="1" applyBorder="1" applyAlignment="1" applyProtection="1">
      <alignment horizontal="center" vertical="center" wrapText="1"/>
      <protection locked="0"/>
    </xf>
    <xf numFmtId="0" fontId="28" fillId="21" borderId="51" xfId="0" applyFont="1" applyFill="1" applyBorder="1" applyAlignment="1" applyProtection="1">
      <alignment horizontal="center" vertical="center" wrapText="1"/>
      <protection hidden="1"/>
    </xf>
    <xf numFmtId="0" fontId="0" fillId="0" borderId="50" xfId="4451" applyFont="1" applyBorder="1" applyAlignment="1" applyProtection="1">
      <alignment horizontal="left" vertical="center"/>
      <protection hidden="1"/>
    </xf>
    <xf numFmtId="0" fontId="27" fillId="0" borderId="52" xfId="4451" applyBorder="1" applyAlignment="1" applyProtection="1">
      <alignment horizontal="left" vertical="center"/>
      <protection hidden="1"/>
    </xf>
    <xf numFmtId="0" fontId="27" fillId="0" borderId="48" xfId="4451" applyBorder="1" applyAlignment="1" applyProtection="1">
      <alignment vertical="center"/>
      <protection locked="0"/>
    </xf>
    <xf numFmtId="0" fontId="27" fillId="0" borderId="50" xfId="4451" applyBorder="1" applyAlignment="1" applyProtection="1">
      <alignment horizontal="left" vertical="center"/>
      <protection hidden="1"/>
    </xf>
    <xf numFmtId="0" fontId="27" fillId="0" borderId="50" xfId="4451" applyBorder="1" applyAlignment="1" applyProtection="1">
      <alignment horizontal="center" vertical="center"/>
      <protection locked="0"/>
    </xf>
    <xf numFmtId="0" fontId="27" fillId="0" borderId="52" xfId="4451" applyBorder="1" applyAlignment="1" applyProtection="1">
      <alignment horizontal="center" vertical="center"/>
      <protection locked="0"/>
    </xf>
    <xf numFmtId="170" fontId="27" fillId="21" borderId="50" xfId="4452" applyNumberFormat="1" applyFont="1" applyFill="1" applyBorder="1" applyAlignment="1" applyProtection="1">
      <alignment vertical="center"/>
      <protection locked="0" hidden="1"/>
    </xf>
    <xf numFmtId="170" fontId="27" fillId="21" borderId="52" xfId="4452" applyNumberFormat="1" applyFont="1" applyFill="1" applyBorder="1" applyAlignment="1" applyProtection="1">
      <alignment vertical="center"/>
      <protection locked="0" hidden="1"/>
    </xf>
    <xf numFmtId="0" fontId="0" fillId="21" borderId="50" xfId="4451" applyFont="1" applyFill="1" applyBorder="1" applyAlignment="1" applyProtection="1">
      <alignment horizontal="center" vertical="center"/>
      <protection hidden="1"/>
    </xf>
    <xf numFmtId="0" fontId="0" fillId="21" borderId="52" xfId="4451" applyFont="1" applyFill="1" applyBorder="1" applyAlignment="1" applyProtection="1">
      <alignment horizontal="center" vertical="center"/>
      <protection hidden="1"/>
    </xf>
    <xf numFmtId="170" fontId="27" fillId="21" borderId="50" xfId="4452" applyNumberFormat="1" applyFont="1" applyFill="1" applyBorder="1" applyAlignment="1" applyProtection="1">
      <alignment horizontal="center" vertical="center"/>
      <protection hidden="1"/>
    </xf>
    <xf numFmtId="170" fontId="27" fillId="21" borderId="52" xfId="4452" applyNumberFormat="1" applyFont="1" applyFill="1" applyBorder="1" applyAlignment="1" applyProtection="1">
      <alignment horizontal="center" vertical="center"/>
      <protection hidden="1"/>
    </xf>
    <xf numFmtId="0" fontId="27" fillId="21" borderId="50" xfId="4451" applyFill="1" applyBorder="1" applyAlignment="1" applyProtection="1">
      <alignment horizontal="left" vertical="center"/>
      <protection hidden="1"/>
    </xf>
    <xf numFmtId="0" fontId="27" fillId="21" borderId="52" xfId="4451" applyFill="1" applyBorder="1" applyAlignment="1" applyProtection="1">
      <alignment horizontal="left" vertical="center"/>
      <protection hidden="1"/>
    </xf>
    <xf numFmtId="170" fontId="27" fillId="21" borderId="50" xfId="4452" applyNumberFormat="1" applyFont="1" applyFill="1" applyBorder="1" applyAlignment="1" applyProtection="1">
      <alignment horizontal="center" vertical="center"/>
      <protection locked="0"/>
    </xf>
    <xf numFmtId="170" fontId="27" fillId="21" borderId="52" xfId="4452" applyNumberFormat="1" applyFont="1" applyFill="1" applyBorder="1" applyAlignment="1" applyProtection="1">
      <alignment horizontal="center" vertical="center"/>
      <protection locked="0"/>
    </xf>
    <xf numFmtId="0" fontId="27" fillId="21" borderId="48" xfId="4451" applyFill="1" applyBorder="1" applyAlignment="1" applyProtection="1">
      <alignment horizontal="left" vertical="center"/>
      <protection hidden="1"/>
    </xf>
    <xf numFmtId="0" fontId="0" fillId="21" borderId="48" xfId="4451" applyFont="1" applyFill="1" applyBorder="1" applyAlignment="1" applyProtection="1">
      <alignment horizontal="center" vertical="center"/>
      <protection hidden="1"/>
    </xf>
    <xf numFmtId="0" fontId="27" fillId="21" borderId="48" xfId="4451" applyFill="1" applyBorder="1" applyAlignment="1" applyProtection="1">
      <alignment horizontal="center" vertical="center"/>
      <protection hidden="1"/>
    </xf>
    <xf numFmtId="0" fontId="27" fillId="21" borderId="48" xfId="4451" applyFill="1" applyBorder="1" applyAlignment="1" applyProtection="1">
      <alignment horizontal="left" vertical="center" wrapText="1"/>
      <protection hidden="1"/>
    </xf>
    <xf numFmtId="0" fontId="27" fillId="21" borderId="50" xfId="4451" applyFill="1" applyBorder="1" applyAlignment="1" applyProtection="1">
      <alignment horizontal="center" vertical="center"/>
      <protection locked="0"/>
    </xf>
    <xf numFmtId="0" fontId="27" fillId="21" borderId="52" xfId="4451" applyFill="1" applyBorder="1" applyAlignment="1" applyProtection="1">
      <alignment horizontal="center" vertical="center"/>
      <protection locked="0"/>
    </xf>
    <xf numFmtId="0" fontId="0" fillId="21" borderId="48" xfId="4451" applyFont="1" applyFill="1" applyBorder="1" applyAlignment="1" applyProtection="1">
      <alignment horizontal="left" vertical="center"/>
      <protection hidden="1"/>
    </xf>
    <xf numFmtId="0" fontId="27" fillId="21" borderId="48" xfId="4451" quotePrefix="1" applyFill="1" applyBorder="1" applyAlignment="1" applyProtection="1">
      <alignment horizontal="center" vertical="center"/>
      <protection hidden="1"/>
    </xf>
    <xf numFmtId="14" fontId="27" fillId="21" borderId="48" xfId="4451" applyNumberFormat="1" applyFill="1" applyBorder="1" applyAlignment="1" applyProtection="1">
      <alignment horizontal="center" vertical="center"/>
      <protection locked="0"/>
    </xf>
    <xf numFmtId="0" fontId="27" fillId="21" borderId="48" xfId="4451" applyFill="1" applyBorder="1" applyAlignment="1" applyProtection="1">
      <alignment horizontal="center" vertical="center"/>
      <protection locked="0"/>
    </xf>
    <xf numFmtId="0" fontId="28" fillId="21" borderId="51" xfId="4451" applyFont="1" applyFill="1" applyBorder="1" applyAlignment="1" applyProtection="1">
      <alignment horizontal="center" vertical="center"/>
      <protection hidden="1"/>
    </xf>
    <xf numFmtId="0" fontId="28" fillId="21" borderId="52" xfId="4451" applyFont="1" applyFill="1" applyBorder="1" applyAlignment="1" applyProtection="1">
      <alignment horizontal="center" vertical="center"/>
      <protection hidden="1"/>
    </xf>
    <xf numFmtId="0" fontId="28" fillId="21" borderId="50" xfId="4451" applyFont="1" applyFill="1" applyBorder="1" applyAlignment="1" applyProtection="1">
      <alignment horizontal="center" vertical="center"/>
      <protection hidden="1"/>
    </xf>
    <xf numFmtId="49" fontId="27" fillId="21" borderId="48" xfId="4451" quotePrefix="1" applyNumberFormat="1" applyFill="1" applyBorder="1" applyAlignment="1" applyProtection="1">
      <alignment horizontal="center" vertical="center"/>
      <protection hidden="1"/>
    </xf>
    <xf numFmtId="0" fontId="28" fillId="21" borderId="48" xfId="4451" applyFont="1" applyFill="1" applyBorder="1" applyAlignment="1" applyProtection="1">
      <alignment horizontal="center" vertical="center"/>
      <protection hidden="1"/>
    </xf>
    <xf numFmtId="0" fontId="42" fillId="0" borderId="0" xfId="4451" applyFont="1" applyAlignment="1" applyProtection="1">
      <alignment horizontal="center"/>
      <protection hidden="1"/>
    </xf>
    <xf numFmtId="0" fontId="42" fillId="21" borderId="0" xfId="4451" applyFont="1" applyFill="1" applyAlignment="1" applyProtection="1">
      <alignment horizontal="center"/>
      <protection hidden="1"/>
    </xf>
    <xf numFmtId="0" fontId="38" fillId="21" borderId="0" xfId="4451" applyFont="1" applyFill="1" applyAlignment="1" applyProtection="1">
      <alignment horizontal="center"/>
      <protection hidden="1"/>
    </xf>
    <xf numFmtId="0" fontId="28" fillId="21" borderId="0" xfId="4451" applyFont="1" applyFill="1" applyAlignment="1" applyProtection="1">
      <alignment horizontal="center"/>
      <protection hidden="1"/>
    </xf>
    <xf numFmtId="0" fontId="4" fillId="0" borderId="48" xfId="85" applyFont="1" applyBorder="1" applyAlignment="1" applyProtection="1">
      <alignment horizontal="center" vertical="center"/>
      <protection locked="0"/>
    </xf>
    <xf numFmtId="43" fontId="3" fillId="20" borderId="48" xfId="40" applyFont="1" applyFill="1" applyBorder="1" applyAlignment="1" applyProtection="1">
      <alignment horizontal="center"/>
      <protection locked="0"/>
    </xf>
    <xf numFmtId="43" fontId="3" fillId="20" borderId="50" xfId="40" applyFont="1" applyFill="1" applyBorder="1" applyAlignment="1" applyProtection="1">
      <alignment horizontal="center"/>
      <protection locked="0"/>
    </xf>
    <xf numFmtId="43" fontId="3" fillId="20" borderId="51" xfId="40" applyFont="1" applyFill="1" applyBorder="1" applyAlignment="1" applyProtection="1">
      <alignment horizontal="center"/>
      <protection locked="0"/>
    </xf>
    <xf numFmtId="43" fontId="3" fillId="20" borderId="52" xfId="40" applyFont="1" applyFill="1" applyBorder="1" applyAlignment="1" applyProtection="1">
      <alignment horizontal="center"/>
      <protection locked="0"/>
    </xf>
    <xf numFmtId="43" fontId="3" fillId="20" borderId="48" xfId="40" applyFont="1" applyFill="1" applyBorder="1" applyAlignment="1" applyProtection="1">
      <alignment horizontal="center"/>
      <protection locked="0"/>
    </xf>
    <xf numFmtId="43" fontId="3" fillId="20" borderId="50" xfId="40" applyFont="1" applyFill="1" applyBorder="1" applyAlignment="1" applyProtection="1">
      <alignment horizontal="center"/>
      <protection locked="0"/>
    </xf>
    <xf numFmtId="0" fontId="3" fillId="20" borderId="36" xfId="0" applyFont="1" applyFill="1" applyBorder="1" applyAlignment="1" applyProtection="1">
      <alignment horizontal="center" vertical="center"/>
      <protection hidden="1"/>
    </xf>
    <xf numFmtId="0" fontId="3" fillId="20" borderId="36" xfId="0" applyFont="1" applyFill="1" applyBorder="1" applyAlignment="1" applyProtection="1">
      <alignment horizontal="center" vertical="center"/>
      <protection hidden="1"/>
    </xf>
    <xf numFmtId="0" fontId="4" fillId="20" borderId="0" xfId="0" applyFont="1" applyFill="1" applyAlignment="1" applyProtection="1">
      <alignment horizontal="center" vertical="center"/>
      <protection hidden="1"/>
    </xf>
    <xf numFmtId="0" fontId="4" fillId="20" borderId="0" xfId="0" applyFont="1" applyFill="1" applyBorder="1" applyProtection="1">
      <protection hidden="1"/>
    </xf>
    <xf numFmtId="0" fontId="4" fillId="20" borderId="0" xfId="0" applyFont="1" applyFill="1" applyBorder="1" applyProtection="1">
      <protection locked="0"/>
    </xf>
  </cellXfs>
  <cellStyles count="4464">
    <cellStyle name="20% - Accent1 2" xfId="1"/>
    <cellStyle name="20% - Accent1 2 2" xfId="2"/>
    <cellStyle name="20% - Accent1 2 2 2" xfId="486"/>
    <cellStyle name="20% - Accent1 2 3" xfId="515"/>
    <cellStyle name="20% - Accent1 2 3 2" xfId="570"/>
    <cellStyle name="20% - Accent1 2 3 3" xfId="571"/>
    <cellStyle name="20% - Accent1 2 3 4" xfId="485"/>
    <cellStyle name="20% - Accent1 2 4" xfId="484"/>
    <cellStyle name="20% - Accent1 2 5" xfId="483"/>
    <cellStyle name="20% - Accent1 2 6" xfId="482"/>
    <cellStyle name="20% - Accent1 3" xfId="572"/>
    <cellStyle name="20% - Accent1 3 2" xfId="573"/>
    <cellStyle name="20% - Accent1 3 2 2" xfId="574"/>
    <cellStyle name="20% - Accent1 3 2 3" xfId="575"/>
    <cellStyle name="20% - Accent1 3 3" xfId="576"/>
    <cellStyle name="20% - Accent1 3 4" xfId="577"/>
    <cellStyle name="20% - Accent1 4" xfId="578"/>
    <cellStyle name="20% - Accent1 4 2" xfId="579"/>
    <cellStyle name="20% - Accent1 4 2 2" xfId="580"/>
    <cellStyle name="20% - Accent1 4 2 3" xfId="581"/>
    <cellStyle name="20% - Accent1 4 3" xfId="582"/>
    <cellStyle name="20% - Accent1 4 4" xfId="583"/>
    <cellStyle name="20% - Accent1 5" xfId="584"/>
    <cellStyle name="20% - Accent1 5 2" xfId="585"/>
    <cellStyle name="20% - Accent1 5 3" xfId="586"/>
    <cellStyle name="20% - Accent1 6" xfId="587"/>
    <cellStyle name="20% - Accent1 6 2" xfId="588"/>
    <cellStyle name="20% - Accent1 6 3" xfId="589"/>
    <cellStyle name="20% - Accent2 2" xfId="3"/>
    <cellStyle name="20% - Accent2 2 2" xfId="4"/>
    <cellStyle name="20% - Accent2 2 2 2" xfId="481"/>
    <cellStyle name="20% - Accent2 2 3" xfId="516"/>
    <cellStyle name="20% - Accent2 2 3 2" xfId="590"/>
    <cellStyle name="20% - Accent2 2 3 3" xfId="591"/>
    <cellStyle name="20% - Accent2 2 3 4" xfId="401"/>
    <cellStyle name="20% - Accent2 2 4" xfId="400"/>
    <cellStyle name="20% - Accent2 2 5" xfId="363"/>
    <cellStyle name="20% - Accent2 2 6" xfId="399"/>
    <cellStyle name="20% - Accent2 3" xfId="592"/>
    <cellStyle name="20% - Accent2 3 2" xfId="593"/>
    <cellStyle name="20% - Accent2 3 2 2" xfId="594"/>
    <cellStyle name="20% - Accent2 3 2 3" xfId="595"/>
    <cellStyle name="20% - Accent2 3 3" xfId="596"/>
    <cellStyle name="20% - Accent2 3 4" xfId="597"/>
    <cellStyle name="20% - Accent2 4" xfId="598"/>
    <cellStyle name="20% - Accent2 4 2" xfId="599"/>
    <cellStyle name="20% - Accent2 4 2 2" xfId="600"/>
    <cellStyle name="20% - Accent2 4 2 3" xfId="601"/>
    <cellStyle name="20% - Accent2 4 3" xfId="602"/>
    <cellStyle name="20% - Accent2 4 4" xfId="603"/>
    <cellStyle name="20% - Accent2 5" xfId="604"/>
    <cellStyle name="20% - Accent2 5 2" xfId="605"/>
    <cellStyle name="20% - Accent2 5 3" xfId="606"/>
    <cellStyle name="20% - Accent2 6" xfId="607"/>
    <cellStyle name="20% - Accent2 6 2" xfId="608"/>
    <cellStyle name="20% - Accent2 6 3" xfId="609"/>
    <cellStyle name="20% - Accent3 2" xfId="5"/>
    <cellStyle name="20% - Accent3 2 2" xfId="6"/>
    <cellStyle name="20% - Accent3 2 2 2" xfId="480"/>
    <cellStyle name="20% - Accent3 2 3" xfId="517"/>
    <cellStyle name="20% - Accent3 2 3 2" xfId="610"/>
    <cellStyle name="20% - Accent3 2 3 3" xfId="611"/>
    <cellStyle name="20% - Accent3 2 3 4" xfId="398"/>
    <cellStyle name="20% - Accent3 2 4" xfId="397"/>
    <cellStyle name="20% - Accent3 2 5" xfId="500"/>
    <cellStyle name="20% - Accent3 2 6" xfId="396"/>
    <cellStyle name="20% - Accent3 3" xfId="612"/>
    <cellStyle name="20% - Accent3 3 2" xfId="613"/>
    <cellStyle name="20% - Accent3 3 2 2" xfId="614"/>
    <cellStyle name="20% - Accent3 3 2 3" xfId="615"/>
    <cellStyle name="20% - Accent3 3 3" xfId="616"/>
    <cellStyle name="20% - Accent3 3 4" xfId="617"/>
    <cellStyle name="20% - Accent3 4" xfId="618"/>
    <cellStyle name="20% - Accent3 4 2" xfId="619"/>
    <cellStyle name="20% - Accent3 4 2 2" xfId="620"/>
    <cellStyle name="20% - Accent3 4 2 3" xfId="621"/>
    <cellStyle name="20% - Accent3 4 3" xfId="622"/>
    <cellStyle name="20% - Accent3 4 4" xfId="623"/>
    <cellStyle name="20% - Accent3 5" xfId="624"/>
    <cellStyle name="20% - Accent3 5 2" xfId="625"/>
    <cellStyle name="20% - Accent3 5 3" xfId="626"/>
    <cellStyle name="20% - Accent3 6" xfId="627"/>
    <cellStyle name="20% - Accent3 6 2" xfId="628"/>
    <cellStyle name="20% - Accent3 6 3" xfId="629"/>
    <cellStyle name="20% - Accent4 2" xfId="7"/>
    <cellStyle name="20% - Accent4 2 2" xfId="8"/>
    <cellStyle name="20% - Accent4 2 2 2" xfId="395"/>
    <cellStyle name="20% - Accent4 2 3" xfId="518"/>
    <cellStyle name="20% - Accent4 2 3 2" xfId="630"/>
    <cellStyle name="20% - Accent4 2 3 3" xfId="631"/>
    <cellStyle name="20% - Accent4 2 3 4" xfId="394"/>
    <cellStyle name="20% - Accent4 2 4" xfId="496"/>
    <cellStyle name="20% - Accent4 2 5" xfId="393"/>
    <cellStyle name="20% - Accent4 2 6" xfId="479"/>
    <cellStyle name="20% - Accent4 3" xfId="632"/>
    <cellStyle name="20% - Accent4 3 2" xfId="633"/>
    <cellStyle name="20% - Accent4 3 2 2" xfId="634"/>
    <cellStyle name="20% - Accent4 3 2 3" xfId="635"/>
    <cellStyle name="20% - Accent4 3 3" xfId="636"/>
    <cellStyle name="20% - Accent4 3 4" xfId="637"/>
    <cellStyle name="20% - Accent4 4" xfId="638"/>
    <cellStyle name="20% - Accent4 4 2" xfId="639"/>
    <cellStyle name="20% - Accent4 4 2 2" xfId="640"/>
    <cellStyle name="20% - Accent4 4 2 3" xfId="641"/>
    <cellStyle name="20% - Accent4 4 3" xfId="642"/>
    <cellStyle name="20% - Accent4 4 4" xfId="643"/>
    <cellStyle name="20% - Accent4 5" xfId="644"/>
    <cellStyle name="20% - Accent4 5 2" xfId="645"/>
    <cellStyle name="20% - Accent4 5 3" xfId="646"/>
    <cellStyle name="20% - Accent4 6" xfId="647"/>
    <cellStyle name="20% - Accent4 6 2" xfId="648"/>
    <cellStyle name="20% - Accent4 6 3" xfId="649"/>
    <cellStyle name="20% - Accent5 2" xfId="9"/>
    <cellStyle name="20% - Accent5 2 2" xfId="10"/>
    <cellStyle name="20% - Accent5 2 2 2" xfId="476"/>
    <cellStyle name="20% - Accent5 2 3" xfId="519"/>
    <cellStyle name="20% - Accent5 2 3 2" xfId="650"/>
    <cellStyle name="20% - Accent5 2 3 3" xfId="651"/>
    <cellStyle name="20% - Accent5 2 3 4" xfId="475"/>
    <cellStyle name="20% - Accent5 2 4" xfId="472"/>
    <cellStyle name="20% - Accent5 2 5" xfId="471"/>
    <cellStyle name="20% - Accent5 2 6" xfId="470"/>
    <cellStyle name="20% - Accent5 3" xfId="652"/>
    <cellStyle name="20% - Accent5 3 2" xfId="653"/>
    <cellStyle name="20% - Accent5 3 2 2" xfId="654"/>
    <cellStyle name="20% - Accent5 3 2 3" xfId="655"/>
    <cellStyle name="20% - Accent5 3 3" xfId="656"/>
    <cellStyle name="20% - Accent5 3 4" xfId="657"/>
    <cellStyle name="20% - Accent5 4" xfId="658"/>
    <cellStyle name="20% - Accent5 4 2" xfId="659"/>
    <cellStyle name="20% - Accent5 4 2 2" xfId="660"/>
    <cellStyle name="20% - Accent5 4 2 3" xfId="661"/>
    <cellStyle name="20% - Accent5 4 3" xfId="662"/>
    <cellStyle name="20% - Accent5 4 4" xfId="663"/>
    <cellStyle name="20% - Accent5 5" xfId="664"/>
    <cellStyle name="20% - Accent5 5 2" xfId="665"/>
    <cellStyle name="20% - Accent5 5 3" xfId="666"/>
    <cellStyle name="20% - Accent5 6" xfId="667"/>
    <cellStyle name="20% - Accent5 6 2" xfId="668"/>
    <cellStyle name="20% - Accent5 6 3" xfId="669"/>
    <cellStyle name="20% - Accent6 2" xfId="11"/>
    <cellStyle name="20% - Accent6 2 2" xfId="12"/>
    <cellStyle name="20% - Accent6 2 2 2" xfId="469"/>
    <cellStyle name="20% - Accent6 2 3" xfId="520"/>
    <cellStyle name="20% - Accent6 2 3 2" xfId="670"/>
    <cellStyle name="20% - Accent6 2 3 3" xfId="671"/>
    <cellStyle name="20% - Accent6 2 3 4" xfId="468"/>
    <cellStyle name="20% - Accent6 2 4" xfId="390"/>
    <cellStyle name="20% - Accent6 2 5" xfId="467"/>
    <cellStyle name="20% - Accent6 2 6" xfId="465"/>
    <cellStyle name="20% - Accent6 3" xfId="672"/>
    <cellStyle name="20% - Accent6 3 2" xfId="673"/>
    <cellStyle name="20% - Accent6 3 2 2" xfId="674"/>
    <cellStyle name="20% - Accent6 3 2 3" xfId="675"/>
    <cellStyle name="20% - Accent6 3 3" xfId="676"/>
    <cellStyle name="20% - Accent6 3 4" xfId="677"/>
    <cellStyle name="20% - Accent6 4" xfId="678"/>
    <cellStyle name="20% - Accent6 4 2" xfId="679"/>
    <cellStyle name="20% - Accent6 4 2 2" xfId="680"/>
    <cellStyle name="20% - Accent6 4 2 3" xfId="681"/>
    <cellStyle name="20% - Accent6 4 3" xfId="682"/>
    <cellStyle name="20% - Accent6 4 4" xfId="683"/>
    <cellStyle name="20% - Accent6 5" xfId="684"/>
    <cellStyle name="20% - Accent6 5 2" xfId="685"/>
    <cellStyle name="20% - Accent6 5 3" xfId="686"/>
    <cellStyle name="20% - Accent6 6" xfId="687"/>
    <cellStyle name="20% - Accent6 6 2" xfId="688"/>
    <cellStyle name="20% - Accent6 6 3" xfId="689"/>
    <cellStyle name="40% - Accent1 2" xfId="13"/>
    <cellStyle name="40% - Accent1 2 2" xfId="14"/>
    <cellStyle name="40% - Accent1 2 2 2" xfId="464"/>
    <cellStyle name="40% - Accent1 2 3" xfId="521"/>
    <cellStyle name="40% - Accent1 2 3 2" xfId="690"/>
    <cellStyle name="40% - Accent1 2 3 3" xfId="691"/>
    <cellStyle name="40% - Accent1 2 3 4" xfId="463"/>
    <cellStyle name="40% - Accent1 2 4" xfId="461"/>
    <cellStyle name="40% - Accent1 2 5" xfId="460"/>
    <cellStyle name="40% - Accent1 2 6" xfId="459"/>
    <cellStyle name="40% - Accent1 3" xfId="692"/>
    <cellStyle name="40% - Accent1 3 2" xfId="693"/>
    <cellStyle name="40% - Accent1 3 2 2" xfId="694"/>
    <cellStyle name="40% - Accent1 3 2 3" xfId="695"/>
    <cellStyle name="40% - Accent1 3 3" xfId="696"/>
    <cellStyle name="40% - Accent1 3 4" xfId="697"/>
    <cellStyle name="40% - Accent1 4" xfId="698"/>
    <cellStyle name="40% - Accent1 4 2" xfId="699"/>
    <cellStyle name="40% - Accent1 4 2 2" xfId="700"/>
    <cellStyle name="40% - Accent1 4 2 3" xfId="701"/>
    <cellStyle name="40% - Accent1 4 3" xfId="702"/>
    <cellStyle name="40% - Accent1 4 4" xfId="703"/>
    <cellStyle name="40% - Accent1 5" xfId="704"/>
    <cellStyle name="40% - Accent1 5 2" xfId="705"/>
    <cellStyle name="40% - Accent1 5 3" xfId="706"/>
    <cellStyle name="40% - Accent1 6" xfId="707"/>
    <cellStyle name="40% - Accent1 6 2" xfId="708"/>
    <cellStyle name="40% - Accent1 6 3" xfId="709"/>
    <cellStyle name="40% - Accent2 2" xfId="15"/>
    <cellStyle name="40% - Accent2 2 2" xfId="16"/>
    <cellStyle name="40% - Accent2 2 2 2" xfId="455"/>
    <cellStyle name="40% - Accent2 2 3" xfId="522"/>
    <cellStyle name="40% - Accent2 2 3 2" xfId="710"/>
    <cellStyle name="40% - Accent2 2 3 3" xfId="711"/>
    <cellStyle name="40% - Accent2 2 3 4" xfId="454"/>
    <cellStyle name="40% - Accent2 2 4" xfId="453"/>
    <cellStyle name="40% - Accent2 2 5" xfId="450"/>
    <cellStyle name="40% - Accent2 2 6" xfId="449"/>
    <cellStyle name="40% - Accent2 3" xfId="712"/>
    <cellStyle name="40% - Accent2 3 2" xfId="713"/>
    <cellStyle name="40% - Accent2 3 2 2" xfId="714"/>
    <cellStyle name="40% - Accent2 3 2 3" xfId="715"/>
    <cellStyle name="40% - Accent2 3 3" xfId="716"/>
    <cellStyle name="40% - Accent2 3 4" xfId="717"/>
    <cellStyle name="40% - Accent2 4" xfId="718"/>
    <cellStyle name="40% - Accent2 4 2" xfId="719"/>
    <cellStyle name="40% - Accent2 4 2 2" xfId="720"/>
    <cellStyle name="40% - Accent2 4 2 3" xfId="721"/>
    <cellStyle name="40% - Accent2 4 3" xfId="722"/>
    <cellStyle name="40% - Accent2 4 4" xfId="723"/>
    <cellStyle name="40% - Accent2 5" xfId="724"/>
    <cellStyle name="40% - Accent2 5 2" xfId="725"/>
    <cellStyle name="40% - Accent2 5 3" xfId="726"/>
    <cellStyle name="40% - Accent2 6" xfId="727"/>
    <cellStyle name="40% - Accent2 6 2" xfId="728"/>
    <cellStyle name="40% - Accent2 6 3" xfId="729"/>
    <cellStyle name="40% - Accent3 2" xfId="17"/>
    <cellStyle name="40% - Accent3 2 2" xfId="18"/>
    <cellStyle name="40% - Accent3 2 2 2" xfId="448"/>
    <cellStyle name="40% - Accent3 2 3" xfId="523"/>
    <cellStyle name="40% - Accent3 2 3 2" xfId="730"/>
    <cellStyle name="40% - Accent3 2 3 3" xfId="731"/>
    <cellStyle name="40% - Accent3 2 3 4" xfId="447"/>
    <cellStyle name="40% - Accent3 2 4" xfId="446"/>
    <cellStyle name="40% - Accent3 2 5" xfId="445"/>
    <cellStyle name="40% - Accent3 2 6" xfId="444"/>
    <cellStyle name="40% - Accent3 3" xfId="732"/>
    <cellStyle name="40% - Accent3 3 2" xfId="733"/>
    <cellStyle name="40% - Accent3 3 2 2" xfId="734"/>
    <cellStyle name="40% - Accent3 3 2 3" xfId="735"/>
    <cellStyle name="40% - Accent3 3 3" xfId="736"/>
    <cellStyle name="40% - Accent3 3 4" xfId="737"/>
    <cellStyle name="40% - Accent3 4" xfId="738"/>
    <cellStyle name="40% - Accent3 4 2" xfId="739"/>
    <cellStyle name="40% - Accent3 4 2 2" xfId="740"/>
    <cellStyle name="40% - Accent3 4 2 3" xfId="741"/>
    <cellStyle name="40% - Accent3 4 3" xfId="742"/>
    <cellStyle name="40% - Accent3 4 4" xfId="743"/>
    <cellStyle name="40% - Accent3 5" xfId="744"/>
    <cellStyle name="40% - Accent3 5 2" xfId="745"/>
    <cellStyle name="40% - Accent3 5 3" xfId="746"/>
    <cellStyle name="40% - Accent3 6" xfId="747"/>
    <cellStyle name="40% - Accent3 6 2" xfId="748"/>
    <cellStyle name="40% - Accent3 6 3" xfId="749"/>
    <cellStyle name="40% - Accent4 2" xfId="19"/>
    <cellStyle name="40% - Accent4 2 2" xfId="20"/>
    <cellStyle name="40% - Accent4 2 2 2" xfId="440"/>
    <cellStyle name="40% - Accent4 2 3" xfId="524"/>
    <cellStyle name="40% - Accent4 2 3 2" xfId="750"/>
    <cellStyle name="40% - Accent4 2 3 3" xfId="751"/>
    <cellStyle name="40% - Accent4 2 3 4" xfId="380"/>
    <cellStyle name="40% - Accent4 2 4" xfId="379"/>
    <cellStyle name="40% - Accent4 2 5" xfId="378"/>
    <cellStyle name="40% - Accent4 2 6" xfId="421"/>
    <cellStyle name="40% - Accent4 3" xfId="752"/>
    <cellStyle name="40% - Accent4 3 2" xfId="753"/>
    <cellStyle name="40% - Accent4 3 2 2" xfId="754"/>
    <cellStyle name="40% - Accent4 3 2 3" xfId="755"/>
    <cellStyle name="40% - Accent4 3 3" xfId="756"/>
    <cellStyle name="40% - Accent4 3 4" xfId="757"/>
    <cellStyle name="40% - Accent4 4" xfId="758"/>
    <cellStyle name="40% - Accent4 4 2" xfId="759"/>
    <cellStyle name="40% - Accent4 4 2 2" xfId="760"/>
    <cellStyle name="40% - Accent4 4 2 3" xfId="761"/>
    <cellStyle name="40% - Accent4 4 3" xfId="762"/>
    <cellStyle name="40% - Accent4 4 4" xfId="763"/>
    <cellStyle name="40% - Accent4 5" xfId="764"/>
    <cellStyle name="40% - Accent4 5 2" xfId="765"/>
    <cellStyle name="40% - Accent4 5 3" xfId="766"/>
    <cellStyle name="40% - Accent4 6" xfId="767"/>
    <cellStyle name="40% - Accent4 6 2" xfId="768"/>
    <cellStyle name="40% - Accent4 6 3" xfId="769"/>
    <cellStyle name="40% - Accent5 2" xfId="21"/>
    <cellStyle name="40% - Accent5 2 2" xfId="22"/>
    <cellStyle name="40% - Accent5 2 2 2" xfId="420"/>
    <cellStyle name="40% - Accent5 2 3" xfId="525"/>
    <cellStyle name="40% - Accent5 2 3 2" xfId="770"/>
    <cellStyle name="40% - Accent5 2 3 3" xfId="771"/>
    <cellStyle name="40% - Accent5 2 3 4" xfId="419"/>
    <cellStyle name="40% - Accent5 2 4" xfId="377"/>
    <cellStyle name="40% - Accent5 2 5" xfId="376"/>
    <cellStyle name="40% - Accent5 2 6" xfId="416"/>
    <cellStyle name="40% - Accent5 3" xfId="772"/>
    <cellStyle name="40% - Accent5 3 2" xfId="773"/>
    <cellStyle name="40% - Accent5 3 2 2" xfId="774"/>
    <cellStyle name="40% - Accent5 3 2 3" xfId="775"/>
    <cellStyle name="40% - Accent5 3 3" xfId="776"/>
    <cellStyle name="40% - Accent5 3 4" xfId="777"/>
    <cellStyle name="40% - Accent5 4" xfId="778"/>
    <cellStyle name="40% - Accent5 4 2" xfId="779"/>
    <cellStyle name="40% - Accent5 4 2 2" xfId="780"/>
    <cellStyle name="40% - Accent5 4 2 3" xfId="781"/>
    <cellStyle name="40% - Accent5 4 3" xfId="782"/>
    <cellStyle name="40% - Accent5 4 4" xfId="783"/>
    <cellStyle name="40% - Accent5 5" xfId="784"/>
    <cellStyle name="40% - Accent5 5 2" xfId="785"/>
    <cellStyle name="40% - Accent5 5 3" xfId="786"/>
    <cellStyle name="40% - Accent5 6" xfId="787"/>
    <cellStyle name="40% - Accent5 6 2" xfId="788"/>
    <cellStyle name="40% - Accent5 6 3" xfId="789"/>
    <cellStyle name="40% - Accent6 2" xfId="23"/>
    <cellStyle name="40% - Accent6 2 2" xfId="24"/>
    <cellStyle name="40% - Accent6 2 2 2" xfId="501"/>
    <cellStyle name="40% - Accent6 2 3" xfId="526"/>
    <cellStyle name="40% - Accent6 2 3 2" xfId="790"/>
    <cellStyle name="40% - Accent6 2 3 3" xfId="791"/>
    <cellStyle name="40% - Accent6 2 3 4" xfId="375"/>
    <cellStyle name="40% - Accent6 2 4" xfId="374"/>
    <cellStyle name="40% - Accent6 2 5" xfId="373"/>
    <cellStyle name="40% - Accent6 2 6" xfId="372"/>
    <cellStyle name="40% - Accent6 3" xfId="792"/>
    <cellStyle name="40% - Accent6 3 2" xfId="793"/>
    <cellStyle name="40% - Accent6 3 2 2" xfId="794"/>
    <cellStyle name="40% - Accent6 3 2 3" xfId="795"/>
    <cellStyle name="40% - Accent6 3 3" xfId="796"/>
    <cellStyle name="40% - Accent6 3 4" xfId="797"/>
    <cellStyle name="40% - Accent6 4" xfId="798"/>
    <cellStyle name="40% - Accent6 4 2" xfId="799"/>
    <cellStyle name="40% - Accent6 4 2 2" xfId="800"/>
    <cellStyle name="40% - Accent6 4 2 3" xfId="801"/>
    <cellStyle name="40% - Accent6 4 3" xfId="802"/>
    <cellStyle name="40% - Accent6 4 4" xfId="803"/>
    <cellStyle name="40% - Accent6 5" xfId="804"/>
    <cellStyle name="40% - Accent6 5 2" xfId="805"/>
    <cellStyle name="40% - Accent6 5 3" xfId="806"/>
    <cellStyle name="40% - Accent6 6" xfId="807"/>
    <cellStyle name="40% - Accent6 6 2" xfId="808"/>
    <cellStyle name="40% - Accent6 6 3" xfId="809"/>
    <cellStyle name="60% - Accent1 2" xfId="25"/>
    <cellStyle name="60% - Accent1 2 2" xfId="810"/>
    <cellStyle name="60% - Accent1 2 2 2" xfId="811"/>
    <cellStyle name="60% - Accent1 2 2 3" xfId="371"/>
    <cellStyle name="60% - Accent1 2 3" xfId="812"/>
    <cellStyle name="60% - Accent1 3" xfId="813"/>
    <cellStyle name="60% - Accent1 4" xfId="814"/>
    <cellStyle name="60% - Accent2 2" xfId="26"/>
    <cellStyle name="60% - Accent2 2 2" xfId="815"/>
    <cellStyle name="60% - Accent2 2 2 2" xfId="816"/>
    <cellStyle name="60% - Accent2 2 2 3" xfId="370"/>
    <cellStyle name="60% - Accent2 2 3" xfId="817"/>
    <cellStyle name="60% - Accent2 3" xfId="818"/>
    <cellStyle name="60% - Accent2 4" xfId="819"/>
    <cellStyle name="60% - Accent3 2" xfId="27"/>
    <cellStyle name="60% - Accent3 2 2" xfId="820"/>
    <cellStyle name="60% - Accent3 2 2 2" xfId="821"/>
    <cellStyle name="60% - Accent3 2 2 3" xfId="369"/>
    <cellStyle name="60% - Accent3 2 3" xfId="822"/>
    <cellStyle name="60% - Accent3 3" xfId="823"/>
    <cellStyle name="60% - Accent3 4" xfId="824"/>
    <cellStyle name="60% - Accent4 2" xfId="28"/>
    <cellStyle name="60% - Accent4 2 2" xfId="825"/>
    <cellStyle name="60% - Accent4 2 2 2" xfId="826"/>
    <cellStyle name="60% - Accent4 2 2 3" xfId="368"/>
    <cellStyle name="60% - Accent4 2 3" xfId="827"/>
    <cellStyle name="60% - Accent4 3" xfId="828"/>
    <cellStyle name="60% - Accent4 4" xfId="829"/>
    <cellStyle name="60% - Accent5 2" xfId="29"/>
    <cellStyle name="60% - Accent5 2 2" xfId="830"/>
    <cellStyle name="60% - Accent5 2 2 2" xfId="831"/>
    <cellStyle name="60% - Accent5 2 2 3" xfId="415"/>
    <cellStyle name="60% - Accent5 2 3" xfId="832"/>
    <cellStyle name="60% - Accent5 3" xfId="833"/>
    <cellStyle name="60% - Accent5 4" xfId="834"/>
    <cellStyle name="60% - Accent6 2" xfId="30"/>
    <cellStyle name="60% - Accent6 2 2" xfId="835"/>
    <cellStyle name="60% - Accent6 2 2 2" xfId="836"/>
    <cellStyle name="60% - Accent6 2 2 3" xfId="414"/>
    <cellStyle name="60% - Accent6 2 3" xfId="837"/>
    <cellStyle name="60% - Accent6 3" xfId="838"/>
    <cellStyle name="60% - Accent6 4" xfId="839"/>
    <cellStyle name="Accent1 2" xfId="31"/>
    <cellStyle name="Accent1 2 2" xfId="840"/>
    <cellStyle name="Accent1 2 2 2" xfId="841"/>
    <cellStyle name="Accent1 2 2 3" xfId="413"/>
    <cellStyle name="Accent1 2 3" xfId="842"/>
    <cellStyle name="Accent1 3" xfId="843"/>
    <cellStyle name="Accent1 4" xfId="844"/>
    <cellStyle name="Accent2 2" xfId="32"/>
    <cellStyle name="Accent2 2 2" xfId="845"/>
    <cellStyle name="Accent2 2 2 2" xfId="846"/>
    <cellStyle name="Accent2 2 2 3" xfId="412"/>
    <cellStyle name="Accent2 2 3" xfId="847"/>
    <cellStyle name="Accent2 3" xfId="848"/>
    <cellStyle name="Accent2 4" xfId="849"/>
    <cellStyle name="Accent3 2" xfId="33"/>
    <cellStyle name="Accent3 2 2" xfId="850"/>
    <cellStyle name="Accent3 2 2 2" xfId="851"/>
    <cellStyle name="Accent3 2 2 3" xfId="411"/>
    <cellStyle name="Accent3 2 3" xfId="852"/>
    <cellStyle name="Accent3 3" xfId="853"/>
    <cellStyle name="Accent3 4" xfId="854"/>
    <cellStyle name="Accent4 2" xfId="34"/>
    <cellStyle name="Accent4 2 2" xfId="855"/>
    <cellStyle name="Accent4 2 2 2" xfId="856"/>
    <cellStyle name="Accent4 2 2 3" xfId="410"/>
    <cellStyle name="Accent4 2 3" xfId="857"/>
    <cellStyle name="Accent4 3" xfId="858"/>
    <cellStyle name="Accent4 4" xfId="859"/>
    <cellStyle name="Accent5 2" xfId="35"/>
    <cellStyle name="Accent5 2 2" xfId="860"/>
    <cellStyle name="Accent5 2 2 2" xfId="861"/>
    <cellStyle name="Accent5 2 2 3" xfId="409"/>
    <cellStyle name="Accent5 2 3" xfId="862"/>
    <cellStyle name="Accent5 3" xfId="863"/>
    <cellStyle name="Accent5 4" xfId="864"/>
    <cellStyle name="Accent6 2" xfId="36"/>
    <cellStyle name="Accent6 2 2" xfId="865"/>
    <cellStyle name="Accent6 2 2 2" xfId="866"/>
    <cellStyle name="Accent6 2 2 3" xfId="408"/>
    <cellStyle name="Accent6 2 3" xfId="867"/>
    <cellStyle name="Accent6 3" xfId="868"/>
    <cellStyle name="Accent6 4" xfId="869"/>
    <cellStyle name="Bad 2" xfId="37"/>
    <cellStyle name="Bad 2 2" xfId="870"/>
    <cellStyle name="Bad 2 2 2" xfId="871"/>
    <cellStyle name="Bad 2 2 3" xfId="407"/>
    <cellStyle name="Bad 2 3" xfId="872"/>
    <cellStyle name="Bad 3" xfId="873"/>
    <cellStyle name="Bad 4" xfId="874"/>
    <cellStyle name="Calculation 2" xfId="38"/>
    <cellStyle name="Calculation 2 2" xfId="106"/>
    <cellStyle name="Calculation 2 2 2" xfId="875"/>
    <cellStyle name="Calculation 2 2 2 2" xfId="405"/>
    <cellStyle name="Calculation 2 2 2 3" xfId="366"/>
    <cellStyle name="Calculation 2 2 3" xfId="365"/>
    <cellStyle name="Calculation 2 2 4" xfId="406"/>
    <cellStyle name="Calculation 2 3" xfId="876"/>
    <cellStyle name="Calculation 2 3 2" xfId="364"/>
    <cellStyle name="Calculation 2 3 2 2" xfId="4080"/>
    <cellStyle name="Calculation 2 3 3" xfId="4081"/>
    <cellStyle name="Calculation 2 3 4" xfId="404"/>
    <cellStyle name="Calculation 2 4" xfId="877"/>
    <cellStyle name="Calculation 2 4 2" xfId="4083"/>
    <cellStyle name="Calculation 2 4 3" xfId="4082"/>
    <cellStyle name="Calculation 2 5" xfId="878"/>
    <cellStyle name="Calculation 2 5 2" xfId="4084"/>
    <cellStyle name="Calculation 2 6" xfId="367"/>
    <cellStyle name="Calculation 3" xfId="879"/>
    <cellStyle name="Calculation 4" xfId="880"/>
    <cellStyle name="Check Cell 2" xfId="39"/>
    <cellStyle name="Check Cell 2 2" xfId="881"/>
    <cellStyle name="Check Cell 2 2 2" xfId="882"/>
    <cellStyle name="Check Cell 2 2 3" xfId="4085"/>
    <cellStyle name="Check Cell 2 3" xfId="883"/>
    <cellStyle name="Check Cell 3" xfId="884"/>
    <cellStyle name="Check Cell 4" xfId="885"/>
    <cellStyle name="Comma" xfId="40" builtinId="3"/>
    <cellStyle name="Comma 10" xfId="101"/>
    <cellStyle name="Comma 10 2" xfId="107"/>
    <cellStyle name="Comma 10 2 2" xfId="886"/>
    <cellStyle name="Comma 10 2 2 2" xfId="4087"/>
    <cellStyle name="Comma 10 2 3" xfId="887"/>
    <cellStyle name="Comma 10 2 3 2" xfId="4088"/>
    <cellStyle name="Comma 10 2 4" xfId="554"/>
    <cellStyle name="Comma 10 2 5" xfId="418"/>
    <cellStyle name="Comma 10 2 6" xfId="4086"/>
    <cellStyle name="Comma 10 3" xfId="888"/>
    <cellStyle name="Comma 10 3 2" xfId="4089"/>
    <cellStyle name="Comma 10 4" xfId="889"/>
    <cellStyle name="Comma 10 5" xfId="534"/>
    <cellStyle name="Comma 10 6" xfId="417"/>
    <cellStyle name="Comma 11" xfId="102"/>
    <cellStyle name="Comma 11 2" xfId="108"/>
    <cellStyle name="Comma 11 2 2" xfId="890"/>
    <cellStyle name="Comma 11 2 3" xfId="891"/>
    <cellStyle name="Comma 11 3" xfId="892"/>
    <cellStyle name="Comma 11 3 2" xfId="4092"/>
    <cellStyle name="Comma 11 3 3" xfId="4091"/>
    <cellStyle name="Comma 11 4" xfId="893"/>
    <cellStyle name="Comma 11 4 2" xfId="4094"/>
    <cellStyle name="Comma 11 4 3" xfId="4093"/>
    <cellStyle name="Comma 11 5" xfId="4095"/>
    <cellStyle name="Comma 11 6" xfId="4090"/>
    <cellStyle name="Comma 12" xfId="109"/>
    <cellStyle name="Comma 12 2" xfId="110"/>
    <cellStyle name="Comma 12 2 2" xfId="894"/>
    <cellStyle name="Comma 12 2 3" xfId="895"/>
    <cellStyle name="Comma 12 3" xfId="896"/>
    <cellStyle name="Comma 12 3 2" xfId="4098"/>
    <cellStyle name="Comma 12 3 3" xfId="4097"/>
    <cellStyle name="Comma 12 4" xfId="897"/>
    <cellStyle name="Comma 12 4 2" xfId="4099"/>
    <cellStyle name="Comma 12 5" xfId="4096"/>
    <cellStyle name="Comma 13" xfId="111"/>
    <cellStyle name="Comma 13 2" xfId="112"/>
    <cellStyle name="Comma 13 2 2" xfId="898"/>
    <cellStyle name="Comma 13 2 2 2" xfId="4102"/>
    <cellStyle name="Comma 13 2 3" xfId="899"/>
    <cellStyle name="Comma 13 2 4" xfId="555"/>
    <cellStyle name="Comma 13 2 5" xfId="423"/>
    <cellStyle name="Comma 13 2 6" xfId="4101"/>
    <cellStyle name="Comma 13 3" xfId="900"/>
    <cellStyle name="Comma 13 3 2" xfId="4103"/>
    <cellStyle name="Comma 13 4" xfId="901"/>
    <cellStyle name="Comma 13 5" xfId="535"/>
    <cellStyle name="Comma 13 6" xfId="422"/>
    <cellStyle name="Comma 13 7" xfId="4100"/>
    <cellStyle name="Comma 14" xfId="113"/>
    <cellStyle name="Comma 14 2" xfId="114"/>
    <cellStyle name="Comma 14 2 2" xfId="902"/>
    <cellStyle name="Comma 14 2 3" xfId="903"/>
    <cellStyle name="Comma 14 2 4" xfId="556"/>
    <cellStyle name="Comma 14 2 5" xfId="425"/>
    <cellStyle name="Comma 14 3" xfId="904"/>
    <cellStyle name="Comma 14 4" xfId="905"/>
    <cellStyle name="Comma 14 5" xfId="536"/>
    <cellStyle name="Comma 14 6" xfId="424"/>
    <cellStyle name="Comma 14 7" xfId="4104"/>
    <cellStyle name="Comma 15" xfId="115"/>
    <cellStyle name="Comma 15 2" xfId="116"/>
    <cellStyle name="Comma 15 2 2" xfId="906"/>
    <cellStyle name="Comma 15 2 2 2" xfId="4105"/>
    <cellStyle name="Comma 15 2 3" xfId="907"/>
    <cellStyle name="Comma 15 2 4" xfId="557"/>
    <cellStyle name="Comma 15 2 5" xfId="427"/>
    <cellStyle name="Comma 15 3" xfId="117"/>
    <cellStyle name="Comma 15 3 2" xfId="908"/>
    <cellStyle name="Comma 15 3 2 2" xfId="4106"/>
    <cellStyle name="Comma 15 3 3" xfId="909"/>
    <cellStyle name="Comma 15 3 4" xfId="566"/>
    <cellStyle name="Comma 15 3 5" xfId="428"/>
    <cellStyle name="Comma 15 4" xfId="910"/>
    <cellStyle name="Comma 15 4 2" xfId="4107"/>
    <cellStyle name="Comma 15 5" xfId="911"/>
    <cellStyle name="Comma 15 6" xfId="537"/>
    <cellStyle name="Comma 15 7" xfId="426"/>
    <cellStyle name="Comma 16" xfId="118"/>
    <cellStyle name="Comma 16 2" xfId="119"/>
    <cellStyle name="Comma 16 2 2" xfId="912"/>
    <cellStyle name="Comma 16 2 3" xfId="913"/>
    <cellStyle name="Comma 16 2 4" xfId="558"/>
    <cellStyle name="Comma 16 2 5" xfId="430"/>
    <cellStyle name="Comma 16 3" xfId="914"/>
    <cellStyle name="Comma 16 4" xfId="915"/>
    <cellStyle name="Comma 16 5" xfId="538"/>
    <cellStyle name="Comma 16 6" xfId="429"/>
    <cellStyle name="Comma 17" xfId="120"/>
    <cellStyle name="Comma 17 2" xfId="121"/>
    <cellStyle name="Comma 17 2 2" xfId="916"/>
    <cellStyle name="Comma 17 2 3" xfId="917"/>
    <cellStyle name="Comma 17 2 4" xfId="559"/>
    <cellStyle name="Comma 17 2 5" xfId="432"/>
    <cellStyle name="Comma 17 2 6" xfId="4108"/>
    <cellStyle name="Comma 17 3" xfId="122"/>
    <cellStyle name="Comma 17 3 2" xfId="918"/>
    <cellStyle name="Comma 17 3 3" xfId="919"/>
    <cellStyle name="Comma 17 3 4" xfId="567"/>
    <cellStyle name="Comma 17 3 5" xfId="433"/>
    <cellStyle name="Comma 17 4" xfId="920"/>
    <cellStyle name="Comma 17 5" xfId="921"/>
    <cellStyle name="Comma 17 6" xfId="539"/>
    <cellStyle name="Comma 17 7" xfId="431"/>
    <cellStyle name="Comma 18" xfId="123"/>
    <cellStyle name="Comma 18 2" xfId="124"/>
    <cellStyle name="Comma 18 2 2" xfId="922"/>
    <cellStyle name="Comma 18 2 3" xfId="923"/>
    <cellStyle name="Comma 18 2 4" xfId="560"/>
    <cellStyle name="Comma 18 2 5" xfId="435"/>
    <cellStyle name="Comma 18 3" xfId="924"/>
    <cellStyle name="Comma 18 4" xfId="925"/>
    <cellStyle name="Comma 18 5" xfId="540"/>
    <cellStyle name="Comma 18 6" xfId="434"/>
    <cellStyle name="Comma 18 7" xfId="4452"/>
    <cellStyle name="Comma 19" xfId="125"/>
    <cellStyle name="Comma 19 2" xfId="126"/>
    <cellStyle name="Comma 19 2 2" xfId="926"/>
    <cellStyle name="Comma 19 2 3" xfId="927"/>
    <cellStyle name="Comma 19 2 4" xfId="561"/>
    <cellStyle name="Comma 19 2 5" xfId="437"/>
    <cellStyle name="Comma 19 3" xfId="928"/>
    <cellStyle name="Comma 19 4" xfId="929"/>
    <cellStyle name="Comma 19 5" xfId="541"/>
    <cellStyle name="Comma 19 6" xfId="436"/>
    <cellStyle name="Comma 2" xfId="41"/>
    <cellStyle name="Comma 2 10" xfId="4459"/>
    <cellStyle name="Comma 2 2" xfId="42"/>
    <cellStyle name="Comma 2 2 10" xfId="930"/>
    <cellStyle name="Comma 2 2 11" xfId="931"/>
    <cellStyle name="Comma 2 2 12" xfId="932"/>
    <cellStyle name="Comma 2 2 13" xfId="506"/>
    <cellStyle name="Comma 2 2 2" xfId="43"/>
    <cellStyle name="Comma 2 2 2 10" xfId="933"/>
    <cellStyle name="Comma 2 2 2 11" xfId="934"/>
    <cellStyle name="Comma 2 2 2 12" xfId="935"/>
    <cellStyle name="Comma 2 2 2 13" xfId="936"/>
    <cellStyle name="Comma 2 2 2 14" xfId="507"/>
    <cellStyle name="Comma 2 2 2 2" xfId="44"/>
    <cellStyle name="Comma 2 2 2 2 10" xfId="937"/>
    <cellStyle name="Comma 2 2 2 2 11" xfId="938"/>
    <cellStyle name="Comma 2 2 2 2 12" xfId="381"/>
    <cellStyle name="Comma 2 2 2 2 2" xfId="127"/>
    <cellStyle name="Comma 2 2 2 2 2 2" xfId="546"/>
    <cellStyle name="Comma 2 2 2 2 2 2 2" xfId="4109"/>
    <cellStyle name="Comma 2 2 2 2 2 3" xfId="939"/>
    <cellStyle name="Comma 2 2 2 2 2 3 2" xfId="4110"/>
    <cellStyle name="Comma 2 2 2 2 2 4" xfId="940"/>
    <cellStyle name="Comma 2 2 2 2 2 5" xfId="941"/>
    <cellStyle name="Comma 2 2 2 2 2 6" xfId="382"/>
    <cellStyle name="Comma 2 2 2 2 3" xfId="498"/>
    <cellStyle name="Comma 2 2 2 2 3 2" xfId="542"/>
    <cellStyle name="Comma 2 2 2 2 4" xfId="942"/>
    <cellStyle name="Comma 2 2 2 2 4 2" xfId="4455"/>
    <cellStyle name="Comma 2 2 2 2 5" xfId="943"/>
    <cellStyle name="Comma 2 2 2 2 6" xfId="944"/>
    <cellStyle name="Comma 2 2 2 2 7" xfId="945"/>
    <cellStyle name="Comma 2 2 2 2 8" xfId="946"/>
    <cellStyle name="Comma 2 2 2 2 9" xfId="947"/>
    <cellStyle name="Comma 2 2 2 3" xfId="948"/>
    <cellStyle name="Comma 2 2 2 3 2" xfId="4112"/>
    <cellStyle name="Comma 2 2 2 3 3" xfId="4111"/>
    <cellStyle name="Comma 2 2 2 4" xfId="949"/>
    <cellStyle name="Comma 2 2 2 4 2" xfId="4114"/>
    <cellStyle name="Comma 2 2 2 4 3" xfId="4113"/>
    <cellStyle name="Comma 2 2 2 5" xfId="950"/>
    <cellStyle name="Comma 2 2 2 5 2" xfId="4116"/>
    <cellStyle name="Comma 2 2 2 5 3" xfId="4115"/>
    <cellStyle name="Comma 2 2 2 6" xfId="951"/>
    <cellStyle name="Comma 2 2 2 6 2" xfId="4117"/>
    <cellStyle name="Comma 2 2 2 7" xfId="952"/>
    <cellStyle name="Comma 2 2 2 8" xfId="953"/>
    <cellStyle name="Comma 2 2 2 9" xfId="954"/>
    <cellStyle name="Comma 2 2 3" xfId="955"/>
    <cellStyle name="Comma 2 2 3 2" xfId="4119"/>
    <cellStyle name="Comma 2 2 3 3" xfId="4118"/>
    <cellStyle name="Comma 2 2 4" xfId="956"/>
    <cellStyle name="Comma 2 2 4 2" xfId="4121"/>
    <cellStyle name="Comma 2 2 4 3" xfId="4120"/>
    <cellStyle name="Comma 2 2 5" xfId="957"/>
    <cellStyle name="Comma 2 2 5 2" xfId="4123"/>
    <cellStyle name="Comma 2 2 5 3" xfId="4122"/>
    <cellStyle name="Comma 2 2 6" xfId="958"/>
    <cellStyle name="Comma 2 2 6 2" xfId="4124"/>
    <cellStyle name="Comma 2 2 7" xfId="959"/>
    <cellStyle name="Comma 2 2 8" xfId="960"/>
    <cellStyle name="Comma 2 2 9" xfId="961"/>
    <cellStyle name="Comma 2 3" xfId="45"/>
    <cellStyle name="Comma 2 3 10" xfId="4125"/>
    <cellStyle name="Comma 2 3 2" xfId="46"/>
    <cellStyle name="Comma 2 3 2 2" xfId="544"/>
    <cellStyle name="Comma 2 3 2 3" xfId="438"/>
    <cellStyle name="Comma 2 3 3" xfId="508"/>
    <cellStyle name="Comma 2 3 4" xfId="383"/>
    <cellStyle name="Comma 2 3 5" xfId="4126"/>
    <cellStyle name="Comma 2 4" xfId="47"/>
    <cellStyle name="Comma 2 4 2" xfId="48"/>
    <cellStyle name="Comma 2 4 2 2" xfId="49"/>
    <cellStyle name="Comma 2 4 2 2 2" xfId="4127"/>
    <cellStyle name="Comma 2 4 2 3" xfId="543"/>
    <cellStyle name="Comma 2 4 2 4" xfId="439"/>
    <cellStyle name="Comma 2 4 3" xfId="962"/>
    <cellStyle name="Comma 2 4 3 2" xfId="4129"/>
    <cellStyle name="Comma 2 4 3 3" xfId="4128"/>
    <cellStyle name="Comma 2 4 4" xfId="963"/>
    <cellStyle name="Comma 2 4 4 2" xfId="4131"/>
    <cellStyle name="Comma 2 4 4 3" xfId="4130"/>
    <cellStyle name="Comma 2 4 5" xfId="509"/>
    <cellStyle name="Comma 2 4 5 2" xfId="4133"/>
    <cellStyle name="Comma 2 4 5 3" xfId="4132"/>
    <cellStyle name="Comma 2 4 6" xfId="384"/>
    <cellStyle name="Comma 2 4 6 2" xfId="4134"/>
    <cellStyle name="Comma 2 4 7" xfId="4457"/>
    <cellStyle name="Comma 2 5" xfId="50"/>
    <cellStyle name="Comma 2 5 2" xfId="965"/>
    <cellStyle name="Comma 2 5 2 2" xfId="966"/>
    <cellStyle name="Comma 2 5 2 3" xfId="967"/>
    <cellStyle name="Comma 2 5 2 4" xfId="4136"/>
    <cellStyle name="Comma 2 5 3" xfId="968"/>
    <cellStyle name="Comma 2 5 4" xfId="969"/>
    <cellStyle name="Comma 2 5 5" xfId="964"/>
    <cellStyle name="Comma 2 5 6" xfId="4135"/>
    <cellStyle name="Comma 2 6" xfId="51"/>
    <cellStyle name="Comma 2 6 2" xfId="971"/>
    <cellStyle name="Comma 2 6 2 2" xfId="972"/>
    <cellStyle name="Comma 2 6 2 2 2" xfId="4139"/>
    <cellStyle name="Comma 2 6 2 3" xfId="973"/>
    <cellStyle name="Comma 2 6 2 4" xfId="4138"/>
    <cellStyle name="Comma 2 6 3" xfId="974"/>
    <cellStyle name="Comma 2 6 3 2" xfId="4141"/>
    <cellStyle name="Comma 2 6 3 3" xfId="4140"/>
    <cellStyle name="Comma 2 6 4" xfId="975"/>
    <cellStyle name="Comma 2 6 4 2" xfId="4143"/>
    <cellStyle name="Comma 2 6 4 3" xfId="4142"/>
    <cellStyle name="Comma 2 6 5" xfId="970"/>
    <cellStyle name="Comma 2 6 5 2" xfId="4145"/>
    <cellStyle name="Comma 2 6 5 3" xfId="4144"/>
    <cellStyle name="Comma 2 6 6" xfId="4146"/>
    <cellStyle name="Comma 2 6 7" xfId="4137"/>
    <cellStyle name="Comma 2 7" xfId="976"/>
    <cellStyle name="Comma 2 7 2" xfId="4148"/>
    <cellStyle name="Comma 2 7 3" xfId="4147"/>
    <cellStyle name="Comma 2 8" xfId="505"/>
    <cellStyle name="Comma 2 8 2" xfId="4150"/>
    <cellStyle name="Comma 2 8 3" xfId="4149"/>
    <cellStyle name="Comma 2 9" xfId="403"/>
    <cellStyle name="Comma 2 9 2" xfId="4151"/>
    <cellStyle name="Comma 20" xfId="128"/>
    <cellStyle name="Comma 20 2" xfId="129"/>
    <cellStyle name="Comma 20 2 2" xfId="977"/>
    <cellStyle name="Comma 20 2 2 2" xfId="4152"/>
    <cellStyle name="Comma 20 2 3" xfId="978"/>
    <cellStyle name="Comma 20 2 4" xfId="562"/>
    <cellStyle name="Comma 20 2 5" xfId="442"/>
    <cellStyle name="Comma 20 3" xfId="979"/>
    <cellStyle name="Comma 20 3 2" xfId="4153"/>
    <cellStyle name="Comma 20 4" xfId="980"/>
    <cellStyle name="Comma 20 5" xfId="548"/>
    <cellStyle name="Comma 20 6" xfId="441"/>
    <cellStyle name="Comma 21" xfId="130"/>
    <cellStyle name="Comma 21 2" xfId="547"/>
    <cellStyle name="Comma 21 3" xfId="443"/>
    <cellStyle name="Comma 22" xfId="131"/>
    <cellStyle name="Comma 22 2" xfId="132"/>
    <cellStyle name="Comma 22 2 2" xfId="981"/>
    <cellStyle name="Comma 22 2 3" xfId="982"/>
    <cellStyle name="Comma 22 2 4" xfId="4155"/>
    <cellStyle name="Comma 22 3" xfId="983"/>
    <cellStyle name="Comma 22 4" xfId="984"/>
    <cellStyle name="Comma 22 5" xfId="4154"/>
    <cellStyle name="Comma 23" xfId="133"/>
    <cellStyle name="Comma 23 2" xfId="134"/>
    <cellStyle name="Comma 23 2 2" xfId="985"/>
    <cellStyle name="Comma 23 2 3" xfId="986"/>
    <cellStyle name="Comma 23 3" xfId="135"/>
    <cellStyle name="Comma 23 3 2" xfId="987"/>
    <cellStyle name="Comma 23 3 3" xfId="988"/>
    <cellStyle name="Comma 23 4" xfId="136"/>
    <cellStyle name="Comma 23 4 2" xfId="989"/>
    <cellStyle name="Comma 23 4 3" xfId="990"/>
    <cellStyle name="Comma 23 5" xfId="137"/>
    <cellStyle name="Comma 23 5 2" xfId="991"/>
    <cellStyle name="Comma 23 6" xfId="992"/>
    <cellStyle name="Comma 24" xfId="138"/>
    <cellStyle name="Comma 24 2" xfId="139"/>
    <cellStyle name="Comma 24 2 2" xfId="993"/>
    <cellStyle name="Comma 24 2 3" xfId="994"/>
    <cellStyle name="Comma 24 3" xfId="995"/>
    <cellStyle name="Comma 24 4" xfId="996"/>
    <cellStyle name="Comma 25" xfId="140"/>
    <cellStyle name="Comma 25 2" xfId="997"/>
    <cellStyle name="Comma 25 3" xfId="998"/>
    <cellStyle name="Comma 25 4" xfId="563"/>
    <cellStyle name="Comma 25 5" xfId="451"/>
    <cellStyle name="Comma 26" xfId="141"/>
    <cellStyle name="Comma 26 2" xfId="999"/>
    <cellStyle name="Comma 26 3" xfId="1000"/>
    <cellStyle name="Comma 26 4" xfId="568"/>
    <cellStyle name="Comma 26 5" xfId="452"/>
    <cellStyle name="Comma 27" xfId="142"/>
    <cellStyle name="Comma 27 2" xfId="1001"/>
    <cellStyle name="Comma 27 3" xfId="1002"/>
    <cellStyle name="Comma 28" xfId="143"/>
    <cellStyle name="Comma 28 2" xfId="1003"/>
    <cellStyle name="Comma 28 3" xfId="1004"/>
    <cellStyle name="Comma 29" xfId="144"/>
    <cellStyle name="Comma 29 2" xfId="1005"/>
    <cellStyle name="Comma 29 3" xfId="1006"/>
    <cellStyle name="Comma 3" xfId="52"/>
    <cellStyle name="Comma 3 13" xfId="4156"/>
    <cellStyle name="Comma 3 2" xfId="53"/>
    <cellStyle name="Comma 3 2 2" xfId="145"/>
    <cellStyle name="Comma 3 2 2 2" xfId="545"/>
    <cellStyle name="Comma 3 2 2 2 2" xfId="4157"/>
    <cellStyle name="Comma 3 2 2 3" xfId="456"/>
    <cellStyle name="Comma 3 2 3" xfId="491"/>
    <cellStyle name="Comma 3 2 3 2" xfId="528"/>
    <cellStyle name="Comma 3 2 3 2 2" xfId="4159"/>
    <cellStyle name="Comma 3 2 3 3" xfId="4158"/>
    <cellStyle name="Comma 3 2 4" xfId="1007"/>
    <cellStyle name="Comma 3 2 4 2" xfId="4161"/>
    <cellStyle name="Comma 3 2 4 3" xfId="4160"/>
    <cellStyle name="Comma 3 2 5" xfId="511"/>
    <cellStyle name="Comma 3 2 5 2" xfId="4163"/>
    <cellStyle name="Comma 3 2 5 3" xfId="4162"/>
    <cellStyle name="Comma 3 2 6" xfId="386"/>
    <cellStyle name="Comma 3 2 6 2" xfId="4164"/>
    <cellStyle name="Comma 3 2 7" xfId="4165"/>
    <cellStyle name="Comma 3 3" xfId="54"/>
    <cellStyle name="Comma 3 3 2" xfId="1008"/>
    <cellStyle name="Comma 3 3 2 2" xfId="1009"/>
    <cellStyle name="Comma 3 3 2 2 2" xfId="4167"/>
    <cellStyle name="Comma 3 3 2 3" xfId="1010"/>
    <cellStyle name="Comma 3 3 2 4" xfId="4166"/>
    <cellStyle name="Comma 3 3 3" xfId="532"/>
    <cellStyle name="Comma 3 3 3 2" xfId="4169"/>
    <cellStyle name="Comma 3 3 3 3" xfId="4168"/>
    <cellStyle name="Comma 3 3 4" xfId="457"/>
    <cellStyle name="Comma 3 3 4 2" xfId="4170"/>
    <cellStyle name="Comma 3 3 5" xfId="4171"/>
    <cellStyle name="Comma 3 3 5 2" xfId="4172"/>
    <cellStyle name="Comma 3 3 6" xfId="4173"/>
    <cellStyle name="Comma 3 4" xfId="146"/>
    <cellStyle name="Comma 3 4 2" xfId="1011"/>
    <cellStyle name="Comma 3 4 2 2" xfId="1012"/>
    <cellStyle name="Comma 3 4 2 3" xfId="1013"/>
    <cellStyle name="Comma 3 4 2 4" xfId="4175"/>
    <cellStyle name="Comma 3 4 3" xfId="549"/>
    <cellStyle name="Comma 3 4 4" xfId="458"/>
    <cellStyle name="Comma 3 4 5" xfId="4174"/>
    <cellStyle name="Comma 3 5" xfId="527"/>
    <cellStyle name="Comma 3 5 2" xfId="1014"/>
    <cellStyle name="Comma 3 5 2 2" xfId="1015"/>
    <cellStyle name="Comma 3 5 2 3" xfId="1016"/>
    <cellStyle name="Comma 3 5 2 4" xfId="4177"/>
    <cellStyle name="Comma 3 5 3" xfId="1017"/>
    <cellStyle name="Comma 3 5 4" xfId="1018"/>
    <cellStyle name="Comma 3 5 5" xfId="4176"/>
    <cellStyle name="Comma 3 6" xfId="1019"/>
    <cellStyle name="Comma 3 6 2" xfId="4179"/>
    <cellStyle name="Comma 3 6 3" xfId="4178"/>
    <cellStyle name="Comma 3 7" xfId="1020"/>
    <cellStyle name="Comma 3 7 2" xfId="4181"/>
    <cellStyle name="Comma 3 7 3" xfId="4180"/>
    <cellStyle name="Comma 3 8" xfId="510"/>
    <cellStyle name="Comma 3 8 2" xfId="4182"/>
    <cellStyle name="Comma 3 9" xfId="385"/>
    <cellStyle name="Comma 3 9 2" xfId="4183"/>
    <cellStyle name="Comma 30" xfId="147"/>
    <cellStyle name="Comma 30 2" xfId="1021"/>
    <cellStyle name="Comma 30 3" xfId="1022"/>
    <cellStyle name="Comma 31" xfId="148"/>
    <cellStyle name="Comma 31 2" xfId="1023"/>
    <cellStyle name="Comma 31 3" xfId="1024"/>
    <cellStyle name="Comma 32" xfId="149"/>
    <cellStyle name="Comma 32 2" xfId="1025"/>
    <cellStyle name="Comma 32 3" xfId="1026"/>
    <cellStyle name="Comma 33" xfId="150"/>
    <cellStyle name="Comma 33 2" xfId="1028"/>
    <cellStyle name="Comma 33 3" xfId="1029"/>
    <cellStyle name="Comma 33 4" xfId="1030"/>
    <cellStyle name="Comma 33 5" xfId="1027"/>
    <cellStyle name="Comma 34" xfId="151"/>
    <cellStyle name="Comma 34 2" xfId="1031"/>
    <cellStyle name="Comma 34 3" xfId="462"/>
    <cellStyle name="Comma 35" xfId="152"/>
    <cellStyle name="Comma 35 2" xfId="1032"/>
    <cellStyle name="Comma 35 3" xfId="490"/>
    <cellStyle name="Comma 36" xfId="153"/>
    <cellStyle name="Comma 36 2" xfId="4079"/>
    <cellStyle name="Comma 36 3" xfId="503"/>
    <cellStyle name="Comma 37" xfId="154"/>
    <cellStyle name="Comma 37 2" xfId="504"/>
    <cellStyle name="Comma 38" xfId="155"/>
    <cellStyle name="Comma 39" xfId="156"/>
    <cellStyle name="Comma 4" xfId="55"/>
    <cellStyle name="Comma 4 10" xfId="4184"/>
    <cellStyle name="Comma 4 10 2" xfId="4185"/>
    <cellStyle name="Comma 4 2" xfId="157"/>
    <cellStyle name="Comma 4 2 2" xfId="158"/>
    <cellStyle name="Comma 4 2 2 2" xfId="1033"/>
    <cellStyle name="Comma 4 2 2 2 2" xfId="4189"/>
    <cellStyle name="Comma 4 2 2 2 3" xfId="4188"/>
    <cellStyle name="Comma 4 2 2 3" xfId="1034"/>
    <cellStyle name="Comma 4 2 2 3 2" xfId="4190"/>
    <cellStyle name="Comma 4 2 2 4" xfId="4191"/>
    <cellStyle name="Comma 4 2 2 5" xfId="4192"/>
    <cellStyle name="Comma 4 2 2 6" xfId="4187"/>
    <cellStyle name="Comma 4 2 3" xfId="1035"/>
    <cellStyle name="Comma 4 2 3 2" xfId="4193"/>
    <cellStyle name="Comma 4 2 4" xfId="1036"/>
    <cellStyle name="Comma 4 2 4 2" xfId="4194"/>
    <cellStyle name="Comma 4 2 5" xfId="4195"/>
    <cellStyle name="Comma 4 2 6" xfId="4196"/>
    <cellStyle name="Comma 4 2 7" xfId="4186"/>
    <cellStyle name="Comma 4 3" xfId="159"/>
    <cellStyle name="Comma 4 3 2" xfId="1037"/>
    <cellStyle name="Comma 4 3 3" xfId="1038"/>
    <cellStyle name="Comma 4 4" xfId="160"/>
    <cellStyle name="Comma 4 5" xfId="492"/>
    <cellStyle name="Comma 4 5 2" xfId="499"/>
    <cellStyle name="Comma 4 6" xfId="512"/>
    <cellStyle name="Comma 4 7" xfId="387"/>
    <cellStyle name="Comma 40" xfId="361"/>
    <cellStyle name="Comma 43" xfId="4078"/>
    <cellStyle name="Comma 5" xfId="56"/>
    <cellStyle name="Comma 5 2" xfId="161"/>
    <cellStyle name="Comma 5 2 2" xfId="1039"/>
    <cellStyle name="Comma 5 2 2 2" xfId="4199"/>
    <cellStyle name="Comma 5 2 2 3" xfId="4198"/>
    <cellStyle name="Comma 5 2 3" xfId="1040"/>
    <cellStyle name="Comma 5 2 3 2" xfId="4201"/>
    <cellStyle name="Comma 5 2 3 3" xfId="4200"/>
    <cellStyle name="Comma 5 2 4" xfId="551"/>
    <cellStyle name="Comma 5 2 4 2" xfId="4203"/>
    <cellStyle name="Comma 5 2 4 3" xfId="4202"/>
    <cellStyle name="Comma 5 2 5" xfId="466"/>
    <cellStyle name="Comma 5 2 5 2" xfId="4205"/>
    <cellStyle name="Comma 5 2 5 3" xfId="4204"/>
    <cellStyle name="Comma 5 2 6" xfId="4206"/>
    <cellStyle name="Comma 5 2 7" xfId="4197"/>
    <cellStyle name="Comma 5 3" xfId="1041"/>
    <cellStyle name="Comma 5 3 2" xfId="4207"/>
    <cellStyle name="Comma 5 4" xfId="1042"/>
    <cellStyle name="Comma 5 5" xfId="513"/>
    <cellStyle name="Comma 5 6" xfId="388"/>
    <cellStyle name="Comma 6" xfId="57"/>
    <cellStyle name="Comma 6 10" xfId="162"/>
    <cellStyle name="Comma 6 11" xfId="493"/>
    <cellStyle name="Comma 6 12" xfId="389"/>
    <cellStyle name="Comma 6 2" xfId="58"/>
    <cellStyle name="Comma 6 2 2" xfId="494"/>
    <cellStyle name="Comma 6 3" xfId="59"/>
    <cellStyle name="Comma 6 3 2" xfId="550"/>
    <cellStyle name="Comma 6 3 2 2" xfId="4208"/>
    <cellStyle name="Comma 6 3 3" xfId="391"/>
    <cellStyle name="Comma 6 3 3 2" xfId="4209"/>
    <cellStyle name="Comma 6 4" xfId="163"/>
    <cellStyle name="Comma 6 4 2" xfId="4211"/>
    <cellStyle name="Comma 6 4 3" xfId="4210"/>
    <cellStyle name="Comma 6 5" xfId="164"/>
    <cellStyle name="Comma 6 5 2" xfId="4213"/>
    <cellStyle name="Comma 6 5 3" xfId="4212"/>
    <cellStyle name="Comma 6 6" xfId="165"/>
    <cellStyle name="Comma 6 6 2" xfId="4214"/>
    <cellStyle name="Comma 6 7" xfId="166"/>
    <cellStyle name="Comma 6 8" xfId="167"/>
    <cellStyle name="Comma 6 9" xfId="168"/>
    <cellStyle name="Comma 7" xfId="169"/>
    <cellStyle name="Comma 7 2" xfId="170"/>
    <cellStyle name="Comma 7 2 2" xfId="1043"/>
    <cellStyle name="Comma 7 2 2 2" xfId="4216"/>
    <cellStyle name="Comma 7 2 3" xfId="1044"/>
    <cellStyle name="Comma 7 2 4" xfId="552"/>
    <cellStyle name="Comma 7 2 5" xfId="473"/>
    <cellStyle name="Comma 7 2 6" xfId="4215"/>
    <cellStyle name="Comma 7 3" xfId="171"/>
    <cellStyle name="Comma 7 3 2" xfId="1045"/>
    <cellStyle name="Comma 7 3 2 2" xfId="4218"/>
    <cellStyle name="Comma 7 3 3" xfId="1046"/>
    <cellStyle name="Comma 7 3 4" xfId="565"/>
    <cellStyle name="Comma 7 3 5" xfId="474"/>
    <cellStyle name="Comma 7 3 6" xfId="4217"/>
    <cellStyle name="Comma 7 4" xfId="531"/>
    <cellStyle name="Comma 7 4 2" xfId="4220"/>
    <cellStyle name="Comma 7 4 3" xfId="4219"/>
    <cellStyle name="Comma 7 5" xfId="1047"/>
    <cellStyle name="Comma 7 5 2" xfId="4222"/>
    <cellStyle name="Comma 7 5 3" xfId="4221"/>
    <cellStyle name="Comma 7 6" xfId="392"/>
    <cellStyle name="Comma 7 6 2" xfId="4223"/>
    <cellStyle name="Comma 7 7" xfId="4224"/>
    <cellStyle name="Comma 8" xfId="172"/>
    <cellStyle name="Comma 8 2" xfId="173"/>
    <cellStyle name="Comma 8 2 2" xfId="1048"/>
    <cellStyle name="Comma 8 2 2 2" xfId="4228"/>
    <cellStyle name="Comma 8 2 2 3" xfId="4227"/>
    <cellStyle name="Comma 8 2 3" xfId="1049"/>
    <cellStyle name="Comma 8 2 3 2" xfId="4230"/>
    <cellStyle name="Comma 8 2 3 3" xfId="4229"/>
    <cellStyle name="Comma 8 2 4" xfId="4231"/>
    <cellStyle name="Comma 8 2 4 2" xfId="4232"/>
    <cellStyle name="Comma 8 2 5" xfId="4233"/>
    <cellStyle name="Comma 8 2 5 2" xfId="4234"/>
    <cellStyle name="Comma 8 2 6" xfId="4235"/>
    <cellStyle name="Comma 8 2 7" xfId="4226"/>
    <cellStyle name="Comma 8 3" xfId="1050"/>
    <cellStyle name="Comma 8 3 2" xfId="4236"/>
    <cellStyle name="Comma 8 4" xfId="1051"/>
    <cellStyle name="Comma 8 5" xfId="4225"/>
    <cellStyle name="Comma 9" xfId="174"/>
    <cellStyle name="Comma 9 2" xfId="175"/>
    <cellStyle name="Comma 9 2 2" xfId="1052"/>
    <cellStyle name="Comma 9 2 2 2" xfId="4238"/>
    <cellStyle name="Comma 9 2 3" xfId="1053"/>
    <cellStyle name="Comma 9 2 4" xfId="553"/>
    <cellStyle name="Comma 9 2 5" xfId="478"/>
    <cellStyle name="Comma 9 2 6" xfId="4237"/>
    <cellStyle name="Comma 9 3" xfId="1054"/>
    <cellStyle name="Comma 9 3 2" xfId="4240"/>
    <cellStyle name="Comma 9 3 2 2" xfId="4241"/>
    <cellStyle name="Comma 9 3 3" xfId="4239"/>
    <cellStyle name="Comma 9 4" xfId="1055"/>
    <cellStyle name="Comma 9 4 2" xfId="4243"/>
    <cellStyle name="Comma 9 4 3" xfId="4242"/>
    <cellStyle name="Comma 9 5" xfId="533"/>
    <cellStyle name="Comma 9 5 2" xfId="4244"/>
    <cellStyle name="Comma 9 6" xfId="477"/>
    <cellStyle name="Currency 2" xfId="60"/>
    <cellStyle name="Currency 2 2" xfId="176"/>
    <cellStyle name="Currency 2 3" xfId="1056"/>
    <cellStyle name="Currency 2 4" xfId="1057"/>
    <cellStyle name="Currency 2 5" xfId="4245"/>
    <cellStyle name="Explanatory Text 2" xfId="61"/>
    <cellStyle name="Explanatory Text 2 2" xfId="1058"/>
    <cellStyle name="Explanatory Text 2 2 2" xfId="1059"/>
    <cellStyle name="Explanatory Text 2 2 3" xfId="4246"/>
    <cellStyle name="Explanatory Text 2 3" xfId="1060"/>
    <cellStyle name="Explanatory Text 3" xfId="1061"/>
    <cellStyle name="Explanatory Text 4" xfId="1062"/>
    <cellStyle name="Good 2" xfId="62"/>
    <cellStyle name="Good 2 2" xfId="1063"/>
    <cellStyle name="Good 2 2 2" xfId="1064"/>
    <cellStyle name="Good 2 2 3" xfId="4247"/>
    <cellStyle name="Good 2 3" xfId="1065"/>
    <cellStyle name="Good 3" xfId="1066"/>
    <cellStyle name="Good 4" xfId="1067"/>
    <cellStyle name="Grey" xfId="1068"/>
    <cellStyle name="Heading 1 2" xfId="63"/>
    <cellStyle name="Heading 1 2 2" xfId="1069"/>
    <cellStyle name="Heading 1 2 2 2" xfId="1070"/>
    <cellStyle name="Heading 1 2 2 3" xfId="4248"/>
    <cellStyle name="Heading 1 2 3" xfId="1071"/>
    <cellStyle name="Heading 1 3" xfId="1072"/>
    <cellStyle name="Heading 1 4" xfId="1073"/>
    <cellStyle name="Heading 2 2" xfId="64"/>
    <cellStyle name="Heading 2 2 2" xfId="1074"/>
    <cellStyle name="Heading 2 2 2 2" xfId="1075"/>
    <cellStyle name="Heading 2 2 2 3" xfId="4249"/>
    <cellStyle name="Heading 2 2 3" xfId="1076"/>
    <cellStyle name="Heading 2 3" xfId="1077"/>
    <cellStyle name="Heading 2 4" xfId="1078"/>
    <cellStyle name="Heading 3 2" xfId="65"/>
    <cellStyle name="Heading 3 2 2" xfId="1079"/>
    <cellStyle name="Heading 3 2 2 2" xfId="1080"/>
    <cellStyle name="Heading 3 2 2 3" xfId="4250"/>
    <cellStyle name="Heading 3 2 3" xfId="1081"/>
    <cellStyle name="Heading 3 3" xfId="1082"/>
    <cellStyle name="Heading 3 4" xfId="1083"/>
    <cellStyle name="Heading 4 2" xfId="66"/>
    <cellStyle name="Heading 4 2 2" xfId="1084"/>
    <cellStyle name="Heading 4 2 2 2" xfId="1085"/>
    <cellStyle name="Heading 4 2 2 3" xfId="4251"/>
    <cellStyle name="Heading 4 2 3" xfId="1086"/>
    <cellStyle name="Heading 4 3" xfId="1087"/>
    <cellStyle name="Heading 4 4" xfId="1088"/>
    <cellStyle name="Hyperlink" xfId="4461" builtinId="8"/>
    <cellStyle name="Hyperlink 2" xfId="1089"/>
    <cellStyle name="Input [yellow]" xfId="1090"/>
    <cellStyle name="Input [yellow] 2" xfId="1091"/>
    <cellStyle name="Input 2" xfId="67"/>
    <cellStyle name="Input 2 2" xfId="177"/>
    <cellStyle name="Input 2 2 2" xfId="1092"/>
    <cellStyle name="Input 2 2 2 2" xfId="4255"/>
    <cellStyle name="Input 2 2 2 3" xfId="4254"/>
    <cellStyle name="Input 2 2 3" xfId="4256"/>
    <cellStyle name="Input 2 2 4" xfId="4253"/>
    <cellStyle name="Input 2 3" xfId="1093"/>
    <cellStyle name="Input 2 3 2" xfId="4258"/>
    <cellStyle name="Input 2 3 2 2" xfId="4259"/>
    <cellStyle name="Input 2 3 3" xfId="4260"/>
    <cellStyle name="Input 2 3 4" xfId="4257"/>
    <cellStyle name="Input 2 4" xfId="1094"/>
    <cellStyle name="Input 2 4 2" xfId="4262"/>
    <cellStyle name="Input 2 4 3" xfId="4261"/>
    <cellStyle name="Input 2 5" xfId="1095"/>
    <cellStyle name="Input 2 5 2" xfId="4263"/>
    <cellStyle name="Input 2 6" xfId="4252"/>
    <cellStyle name="Input 3" xfId="1096"/>
    <cellStyle name="Input 4" xfId="1097"/>
    <cellStyle name="Linked Cell 2" xfId="68"/>
    <cellStyle name="Linked Cell 2 2" xfId="1098"/>
    <cellStyle name="Linked Cell 2 2 2" xfId="1099"/>
    <cellStyle name="Linked Cell 2 2 3" xfId="4264"/>
    <cellStyle name="Linked Cell 2 3" xfId="1100"/>
    <cellStyle name="Linked Cell 3" xfId="1101"/>
    <cellStyle name="Linked Cell 4" xfId="1102"/>
    <cellStyle name="Neutral 2" xfId="69"/>
    <cellStyle name="Neutral 2 2" xfId="1103"/>
    <cellStyle name="Neutral 2 2 2" xfId="1104"/>
    <cellStyle name="Neutral 2 2 3" xfId="4265"/>
    <cellStyle name="Neutral 2 3" xfId="1105"/>
    <cellStyle name="Neutral 3" xfId="1106"/>
    <cellStyle name="Neutral 4" xfId="1107"/>
    <cellStyle name="Normal" xfId="0" builtinId="0"/>
    <cellStyle name="Normal - Style1" xfId="1108"/>
    <cellStyle name="Normal 10" xfId="70"/>
    <cellStyle name="Normal 10 2" xfId="178"/>
    <cellStyle name="Normal 10 2 2" xfId="179"/>
    <cellStyle name="Normal 10 2 2 2" xfId="1109"/>
    <cellStyle name="Normal 10 2 2 3" xfId="1110"/>
    <cellStyle name="Normal 10 2 2 4" xfId="4266"/>
    <cellStyle name="Normal 10 2 3" xfId="1111"/>
    <cellStyle name="Normal 10 2 4" xfId="1112"/>
    <cellStyle name="Normal 10 3" xfId="180"/>
    <cellStyle name="Normal 10 3 2" xfId="71"/>
    <cellStyle name="Normal 10 3 2 10" xfId="181"/>
    <cellStyle name="Normal 10 3 2 10 2" xfId="1113"/>
    <cellStyle name="Normal 10 3 2 10 3" xfId="1114"/>
    <cellStyle name="Normal 10 3 2 11" xfId="182"/>
    <cellStyle name="Normal 10 3 2 11 2" xfId="1115"/>
    <cellStyle name="Normal 10 3 2 11 3" xfId="1116"/>
    <cellStyle name="Normal 10 3 2 12" xfId="1117"/>
    <cellStyle name="Normal 10 3 2 13" xfId="1118"/>
    <cellStyle name="Normal 10 3 2 14" xfId="4267"/>
    <cellStyle name="Normal 10 3 2 2" xfId="72"/>
    <cellStyle name="Normal 10 3 2 2 2" xfId="183"/>
    <cellStyle name="Normal 10 3 2 2 2 2" xfId="1119"/>
    <cellStyle name="Normal 10 3 2 2 2 3" xfId="1120"/>
    <cellStyle name="Normal 10 3 2 2 3" xfId="1121"/>
    <cellStyle name="Normal 10 3 2 2 4" xfId="1122"/>
    <cellStyle name="Normal 10 3 2 3" xfId="184"/>
    <cellStyle name="Normal 10 3 2 3 2" xfId="1123"/>
    <cellStyle name="Normal 10 3 2 3 3" xfId="1124"/>
    <cellStyle name="Normal 10 3 2 4" xfId="73"/>
    <cellStyle name="Normal 10 3 2 4 2" xfId="185"/>
    <cellStyle name="Normal 10 3 2 4 3" xfId="1125"/>
    <cellStyle name="Normal 10 3 2 5" xfId="186"/>
    <cellStyle name="Normal 10 3 2 5 2" xfId="1126"/>
    <cellStyle name="Normal 10 3 2 5 3" xfId="1127"/>
    <cellStyle name="Normal 10 3 2 6" xfId="187"/>
    <cellStyle name="Normal 10 3 2 6 2" xfId="1128"/>
    <cellStyle name="Normal 10 3 2 6 3" xfId="1129"/>
    <cellStyle name="Normal 10 3 2 7" xfId="188"/>
    <cellStyle name="Normal 10 3 2 7 2" xfId="1130"/>
    <cellStyle name="Normal 10 3 2 7 3" xfId="1131"/>
    <cellStyle name="Normal 10 3 2 8" xfId="189"/>
    <cellStyle name="Normal 10 3 2 8 2" xfId="1132"/>
    <cellStyle name="Normal 10 3 2 8 3" xfId="1133"/>
    <cellStyle name="Normal 10 3 2 9" xfId="190"/>
    <cellStyle name="Normal 10 3 2 9 2" xfId="1134"/>
    <cellStyle name="Normal 10 3 2 9 3" xfId="1135"/>
    <cellStyle name="Normal 10 3 3" xfId="191"/>
    <cellStyle name="Normal 10 3 3 2" xfId="1136"/>
    <cellStyle name="Normal 10 3 3 3" xfId="1137"/>
    <cellStyle name="Normal 10 3 4" xfId="1138"/>
    <cellStyle name="Normal 10 3 5" xfId="1139"/>
    <cellStyle name="Normal 10 4" xfId="192"/>
    <cellStyle name="Normal 10 4 2" xfId="193"/>
    <cellStyle name="Normal 10 4 2 2" xfId="1140"/>
    <cellStyle name="Normal 10 4 2 3" xfId="1141"/>
    <cellStyle name="Normal 10 4 2 4" xfId="4268"/>
    <cellStyle name="Normal 10 4 3" xfId="1142"/>
    <cellStyle name="Normal 10 4 4" xfId="1143"/>
    <cellStyle name="Normal 10 5" xfId="74"/>
    <cellStyle name="Normal 10 5 2" xfId="1144"/>
    <cellStyle name="Normal 10 5 3" xfId="1145"/>
    <cellStyle name="Normal 10 5 4" xfId="4269"/>
    <cellStyle name="Normal 10 6" xfId="194"/>
    <cellStyle name="Normal 10 7" xfId="1146"/>
    <cellStyle name="Normal 11" xfId="195"/>
    <cellStyle name="Normal 11 2" xfId="196"/>
    <cellStyle name="Normal 11 2 2" xfId="1147"/>
    <cellStyle name="Normal 11 2 2 2" xfId="1148"/>
    <cellStyle name="Normal 11 2 2 2 2" xfId="1149"/>
    <cellStyle name="Normal 11 2 2 2 3" xfId="1150"/>
    <cellStyle name="Normal 11 2 2 3" xfId="1151"/>
    <cellStyle name="Normal 11 2 2 4" xfId="1152"/>
    <cellStyle name="Normal 11 2 3" xfId="1153"/>
    <cellStyle name="Normal 11 2 3 2" xfId="1154"/>
    <cellStyle name="Normal 11 2 3 3" xfId="1155"/>
    <cellStyle name="Normal 11 2 4" xfId="1156"/>
    <cellStyle name="Normal 11 2 5" xfId="1157"/>
    <cellStyle name="Normal 11 3" xfId="1158"/>
    <cellStyle name="Normal 11 3 2" xfId="1159"/>
    <cellStyle name="Normal 11 3 2 2" xfId="1160"/>
    <cellStyle name="Normal 11 3 2 3" xfId="1161"/>
    <cellStyle name="Normal 11 3 3" xfId="1162"/>
    <cellStyle name="Normal 11 3 4" xfId="1163"/>
    <cellStyle name="Normal 11 4" xfId="1164"/>
    <cellStyle name="Normal 11 4 2" xfId="1165"/>
    <cellStyle name="Normal 11 4 3" xfId="1166"/>
    <cellStyle name="Normal 11 5" xfId="1167"/>
    <cellStyle name="Normal 11 5 2" xfId="1168"/>
    <cellStyle name="Normal 11 5 3" xfId="1169"/>
    <cellStyle name="Normal 11 6" xfId="1170"/>
    <cellStyle name="Normal 11 7" xfId="1171"/>
    <cellStyle name="Normal 11 8" xfId="4270"/>
    <cellStyle name="Normal 12" xfId="197"/>
    <cellStyle name="Normal 12 2" xfId="198"/>
    <cellStyle name="Normal 12 2 2" xfId="1172"/>
    <cellStyle name="Normal 12 2 3" xfId="1173"/>
    <cellStyle name="Normal 12 3" xfId="1174"/>
    <cellStyle name="Normal 12 4" xfId="1175"/>
    <cellStyle name="Normal 12 5" xfId="4271"/>
    <cellStyle name="Normal 13" xfId="199"/>
    <cellStyle name="Normal 13 2" xfId="200"/>
    <cellStyle name="Normal 13 2 2" xfId="1176"/>
    <cellStyle name="Normal 13 2 3" xfId="1177"/>
    <cellStyle name="Normal 13 2 4" xfId="4272"/>
    <cellStyle name="Normal 13 3" xfId="1178"/>
    <cellStyle name="Normal 13 4" xfId="1179"/>
    <cellStyle name="Normal 14" xfId="201"/>
    <cellStyle name="Normal 14 2" xfId="202"/>
    <cellStyle name="Normal 14 2 2" xfId="1180"/>
    <cellStyle name="Normal 14 2 3" xfId="1181"/>
    <cellStyle name="Normal 14 2 4" xfId="1182"/>
    <cellStyle name="Normal 14 3" xfId="1183"/>
    <cellStyle name="Normal 14 4" xfId="1184"/>
    <cellStyle name="Normal 14 5" xfId="1185"/>
    <cellStyle name="Normal 14 6" xfId="1186"/>
    <cellStyle name="Normal 14 7" xfId="1187"/>
    <cellStyle name="Normal 14 8" xfId="4273"/>
    <cellStyle name="Normal 15" xfId="203"/>
    <cellStyle name="Normal 15 2" xfId="204"/>
    <cellStyle name="Normal 15 2 2" xfId="1188"/>
    <cellStyle name="Normal 15 2 3" xfId="1189"/>
    <cellStyle name="Normal 15 2 4" xfId="4275"/>
    <cellStyle name="Normal 15 3" xfId="1190"/>
    <cellStyle name="Normal 15 4" xfId="1191"/>
    <cellStyle name="Normal 15 5" xfId="4274"/>
    <cellStyle name="Normal 16" xfId="205"/>
    <cellStyle name="Normal 16 2" xfId="206"/>
    <cellStyle name="Normal 16 2 2" xfId="1192"/>
    <cellStyle name="Normal 16 2 3" xfId="1193"/>
    <cellStyle name="Normal 16 3" xfId="1194"/>
    <cellStyle name="Normal 16 4" xfId="1195"/>
    <cellStyle name="Normal 17" xfId="207"/>
    <cellStyle name="Normal 17 2" xfId="208"/>
    <cellStyle name="Normal 17 2 2" xfId="1196"/>
    <cellStyle name="Normal 17 2 3" xfId="1197"/>
    <cellStyle name="Normal 17 3" xfId="1198"/>
    <cellStyle name="Normal 17 3 2" xfId="1199"/>
    <cellStyle name="Normal 17 3 3" xfId="1200"/>
    <cellStyle name="Normal 17 4" xfId="1201"/>
    <cellStyle name="Normal 17 5" xfId="1202"/>
    <cellStyle name="Normal 18" xfId="209"/>
    <cellStyle name="Normal 18 10" xfId="210"/>
    <cellStyle name="Normal 18 10 2" xfId="1203"/>
    <cellStyle name="Normal 18 10 3" xfId="1204"/>
    <cellStyle name="Normal 18 11" xfId="211"/>
    <cellStyle name="Normal 18 11 2" xfId="1205"/>
    <cellStyle name="Normal 18 11 3" xfId="1206"/>
    <cellStyle name="Normal 18 12" xfId="212"/>
    <cellStyle name="Normal 18 12 2" xfId="1207"/>
    <cellStyle name="Normal 18 12 3" xfId="1208"/>
    <cellStyle name="Normal 18 13" xfId="1209"/>
    <cellStyle name="Normal 18 14" xfId="1210"/>
    <cellStyle name="Normal 18 2" xfId="213"/>
    <cellStyle name="Normal 18 2 2" xfId="214"/>
    <cellStyle name="Normal 18 2 2 2" xfId="1211"/>
    <cellStyle name="Normal 18 2 2 3" xfId="1212"/>
    <cellStyle name="Normal 18 2 3" xfId="1213"/>
    <cellStyle name="Normal 18 2 4" xfId="1214"/>
    <cellStyle name="Normal 18 3" xfId="215"/>
    <cellStyle name="Normal 18 3 2" xfId="216"/>
    <cellStyle name="Normal 18 3 2 2" xfId="1215"/>
    <cellStyle name="Normal 18 3 2 3" xfId="1216"/>
    <cellStyle name="Normal 18 3 3" xfId="1217"/>
    <cellStyle name="Normal 18 3 4" xfId="1218"/>
    <cellStyle name="Normal 18 4" xfId="217"/>
    <cellStyle name="Normal 18 4 2" xfId="1219"/>
    <cellStyle name="Normal 18 4 3" xfId="1220"/>
    <cellStyle name="Normal 18 5" xfId="75"/>
    <cellStyle name="Normal 18 5 2" xfId="218"/>
    <cellStyle name="Normal 18 5 3" xfId="1221"/>
    <cellStyle name="Normal 18 6" xfId="219"/>
    <cellStyle name="Normal 18 6 2" xfId="1222"/>
    <cellStyle name="Normal 18 6 3" xfId="1223"/>
    <cellStyle name="Normal 18 7" xfId="220"/>
    <cellStyle name="Normal 18 7 2" xfId="1224"/>
    <cellStyle name="Normal 18 7 3" xfId="1225"/>
    <cellStyle name="Normal 18 8" xfId="221"/>
    <cellStyle name="Normal 18 8 2" xfId="1226"/>
    <cellStyle name="Normal 18 8 3" xfId="1227"/>
    <cellStyle name="Normal 18 9" xfId="222"/>
    <cellStyle name="Normal 18 9 2" xfId="1228"/>
    <cellStyle name="Normal 18 9 3" xfId="1229"/>
    <cellStyle name="Normal 19" xfId="76"/>
    <cellStyle name="Normal 19 2" xfId="1230"/>
    <cellStyle name="Normal 19 2 2" xfId="1231"/>
    <cellStyle name="Normal 19 2 3" xfId="1232"/>
    <cellStyle name="Normal 19 2 4" xfId="4276"/>
    <cellStyle name="Normal 19 3" xfId="1233"/>
    <cellStyle name="Normal 2" xfId="77"/>
    <cellStyle name="Normal 2 10" xfId="1234"/>
    <cellStyle name="Normal 2 11" xfId="1235"/>
    <cellStyle name="Normal 2 12" xfId="1236"/>
    <cellStyle name="Normal 2 13" xfId="1237"/>
    <cellStyle name="Normal 2 13 2" xfId="1238"/>
    <cellStyle name="Normal 2 14" xfId="1239"/>
    <cellStyle name="Normal 2 14 2" xfId="1240"/>
    <cellStyle name="Normal 2 14 3" xfId="1241"/>
    <cellStyle name="Normal 2 15" xfId="1242"/>
    <cellStyle name="Normal 2 16" xfId="1243"/>
    <cellStyle name="Normal 2 17" xfId="1244"/>
    <cellStyle name="Normal 2 2" xfId="78"/>
    <cellStyle name="Normal 2 2 10" xfId="1245"/>
    <cellStyle name="Normal 2 2 10 2" xfId="1246"/>
    <cellStyle name="Normal 2 2 10 2 2" xfId="1247"/>
    <cellStyle name="Normal 2 2 10 2 2 2" xfId="1248"/>
    <cellStyle name="Normal 2 2 10 2 2 2 2" xfId="1249"/>
    <cellStyle name="Normal 2 2 10 2 2 2 3" xfId="1250"/>
    <cellStyle name="Normal 2 2 10 2 2 3" xfId="1251"/>
    <cellStyle name="Normal 2 2 10 2 2 4" xfId="1252"/>
    <cellStyle name="Normal 2 2 10 2 3" xfId="1253"/>
    <cellStyle name="Normal 2 2 10 2 3 2" xfId="1254"/>
    <cellStyle name="Normal 2 2 10 2 3 3" xfId="1255"/>
    <cellStyle name="Normal 2 2 10 2 4" xfId="1256"/>
    <cellStyle name="Normal 2 2 10 2 4 2" xfId="1257"/>
    <cellStyle name="Normal 2 2 10 2 4 3" xfId="1258"/>
    <cellStyle name="Normal 2 2 10 2 5" xfId="1259"/>
    <cellStyle name="Normal 2 2 10 2 6" xfId="1260"/>
    <cellStyle name="Normal 2 2 10 3" xfId="1261"/>
    <cellStyle name="Normal 2 2 10 3 2" xfId="1262"/>
    <cellStyle name="Normal 2 2 10 3 2 2" xfId="1263"/>
    <cellStyle name="Normal 2 2 10 3 2 3" xfId="1264"/>
    <cellStyle name="Normal 2 2 10 3 3" xfId="1265"/>
    <cellStyle name="Normal 2 2 10 3 4" xfId="1266"/>
    <cellStyle name="Normal 2 2 10 4" xfId="1267"/>
    <cellStyle name="Normal 2 2 10 4 2" xfId="1268"/>
    <cellStyle name="Normal 2 2 10 4 3" xfId="1269"/>
    <cellStyle name="Normal 2 2 10 5" xfId="1270"/>
    <cellStyle name="Normal 2 2 10 5 2" xfId="1271"/>
    <cellStyle name="Normal 2 2 10 5 3" xfId="1272"/>
    <cellStyle name="Normal 2 2 10 6" xfId="1273"/>
    <cellStyle name="Normal 2 2 10 7" xfId="1274"/>
    <cellStyle name="Normal 2 2 11" xfId="1275"/>
    <cellStyle name="Normal 2 2 11 2" xfId="1276"/>
    <cellStyle name="Normal 2 2 11 2 2" xfId="1277"/>
    <cellStyle name="Normal 2 2 11 2 2 2" xfId="1278"/>
    <cellStyle name="Normal 2 2 11 2 2 2 2" xfId="1279"/>
    <cellStyle name="Normal 2 2 11 2 2 2 3" xfId="1280"/>
    <cellStyle name="Normal 2 2 11 2 2 3" xfId="1281"/>
    <cellStyle name="Normal 2 2 11 2 2 4" xfId="1282"/>
    <cellStyle name="Normal 2 2 11 2 3" xfId="1283"/>
    <cellStyle name="Normal 2 2 11 2 3 2" xfId="1284"/>
    <cellStyle name="Normal 2 2 11 2 3 3" xfId="1285"/>
    <cellStyle name="Normal 2 2 11 2 4" xfId="1286"/>
    <cellStyle name="Normal 2 2 11 2 4 2" xfId="1287"/>
    <cellStyle name="Normal 2 2 11 2 4 3" xfId="1288"/>
    <cellStyle name="Normal 2 2 11 2 5" xfId="1289"/>
    <cellStyle name="Normal 2 2 11 2 6" xfId="1290"/>
    <cellStyle name="Normal 2 2 11 3" xfId="1291"/>
    <cellStyle name="Normal 2 2 11 3 2" xfId="1292"/>
    <cellStyle name="Normal 2 2 11 3 2 2" xfId="1293"/>
    <cellStyle name="Normal 2 2 11 3 2 3" xfId="1294"/>
    <cellStyle name="Normal 2 2 11 3 3" xfId="1295"/>
    <cellStyle name="Normal 2 2 11 3 4" xfId="1296"/>
    <cellStyle name="Normal 2 2 11 4" xfId="1297"/>
    <cellStyle name="Normal 2 2 11 4 2" xfId="1298"/>
    <cellStyle name="Normal 2 2 11 4 3" xfId="1299"/>
    <cellStyle name="Normal 2 2 11 5" xfId="1300"/>
    <cellStyle name="Normal 2 2 11 5 2" xfId="1301"/>
    <cellStyle name="Normal 2 2 11 5 3" xfId="1302"/>
    <cellStyle name="Normal 2 2 11 6" xfId="1303"/>
    <cellStyle name="Normal 2 2 11 7" xfId="1304"/>
    <cellStyle name="Normal 2 2 12" xfId="1305"/>
    <cellStyle name="Normal 2 2 12 2" xfId="1306"/>
    <cellStyle name="Normal 2 2 12 2 2" xfId="1307"/>
    <cellStyle name="Normal 2 2 12 2 2 2" xfId="1308"/>
    <cellStyle name="Normal 2 2 12 2 2 2 2" xfId="1309"/>
    <cellStyle name="Normal 2 2 12 2 2 2 3" xfId="1310"/>
    <cellStyle name="Normal 2 2 12 2 2 3" xfId="1311"/>
    <cellStyle name="Normal 2 2 12 2 2 4" xfId="1312"/>
    <cellStyle name="Normal 2 2 12 2 3" xfId="1313"/>
    <cellStyle name="Normal 2 2 12 2 3 2" xfId="1314"/>
    <cellStyle name="Normal 2 2 12 2 3 3" xfId="1315"/>
    <cellStyle name="Normal 2 2 12 2 4" xfId="1316"/>
    <cellStyle name="Normal 2 2 12 2 4 2" xfId="1317"/>
    <cellStyle name="Normal 2 2 12 2 4 3" xfId="1318"/>
    <cellStyle name="Normal 2 2 12 2 5" xfId="1319"/>
    <cellStyle name="Normal 2 2 12 2 6" xfId="1320"/>
    <cellStyle name="Normal 2 2 12 3" xfId="1321"/>
    <cellStyle name="Normal 2 2 12 3 2" xfId="1322"/>
    <cellStyle name="Normal 2 2 12 3 2 2" xfId="1323"/>
    <cellStyle name="Normal 2 2 12 3 2 3" xfId="1324"/>
    <cellStyle name="Normal 2 2 12 3 3" xfId="1325"/>
    <cellStyle name="Normal 2 2 12 3 4" xfId="1326"/>
    <cellStyle name="Normal 2 2 12 4" xfId="1327"/>
    <cellStyle name="Normal 2 2 12 4 2" xfId="1328"/>
    <cellStyle name="Normal 2 2 12 4 3" xfId="1329"/>
    <cellStyle name="Normal 2 2 12 5" xfId="1330"/>
    <cellStyle name="Normal 2 2 12 5 2" xfId="1331"/>
    <cellStyle name="Normal 2 2 12 5 3" xfId="1332"/>
    <cellStyle name="Normal 2 2 12 6" xfId="1333"/>
    <cellStyle name="Normal 2 2 12 7" xfId="1334"/>
    <cellStyle name="Normal 2 2 13" xfId="1335"/>
    <cellStyle name="Normal 2 2 13 2" xfId="1336"/>
    <cellStyle name="Normal 2 2 14" xfId="1337"/>
    <cellStyle name="Normal 2 2 14 2" xfId="1338"/>
    <cellStyle name="Normal 2 2 14 2 2" xfId="1339"/>
    <cellStyle name="Normal 2 2 14 2 2 2" xfId="1340"/>
    <cellStyle name="Normal 2 2 14 2 2 3" xfId="1341"/>
    <cellStyle name="Normal 2 2 14 2 3" xfId="1342"/>
    <cellStyle name="Normal 2 2 14 2 4" xfId="1343"/>
    <cellStyle name="Normal 2 2 14 3" xfId="1344"/>
    <cellStyle name="Normal 2 2 14 3 2" xfId="1345"/>
    <cellStyle name="Normal 2 2 14 3 3" xfId="1346"/>
    <cellStyle name="Normal 2 2 14 4" xfId="1347"/>
    <cellStyle name="Normal 2 2 14 4 2" xfId="1348"/>
    <cellStyle name="Normal 2 2 14 4 3" xfId="1349"/>
    <cellStyle name="Normal 2 2 14 5" xfId="1350"/>
    <cellStyle name="Normal 2 2 14 6" xfId="1351"/>
    <cellStyle name="Normal 2 2 15" xfId="1352"/>
    <cellStyle name="Normal 2 2 16" xfId="1353"/>
    <cellStyle name="Normal 2 2 17" xfId="1354"/>
    <cellStyle name="Normal 2 2 18" xfId="1355"/>
    <cellStyle name="Normal 2 2 19" xfId="1356"/>
    <cellStyle name="Normal 2 2 2" xfId="79"/>
    <cellStyle name="Normal 2 2 2 2" xfId="80"/>
    <cellStyle name="Normal 2 2 2 2 2" xfId="1357"/>
    <cellStyle name="Normal 2 2 2 2 2 2" xfId="1358"/>
    <cellStyle name="Normal 2 2 2 2 2 2 2" xfId="1359"/>
    <cellStyle name="Normal 2 2 2 2 2 2 2 2" xfId="1360"/>
    <cellStyle name="Normal 2 2 2 2 2 2 2 3" xfId="1361"/>
    <cellStyle name="Normal 2 2 2 2 2 2 3" xfId="1362"/>
    <cellStyle name="Normal 2 2 2 2 2 2 4" xfId="1363"/>
    <cellStyle name="Normal 2 2 2 2 2 3" xfId="1364"/>
    <cellStyle name="Normal 2 2 2 2 2 3 2" xfId="1365"/>
    <cellStyle name="Normal 2 2 2 2 2 3 3" xfId="1366"/>
    <cellStyle name="Normal 2 2 2 2 2 4" xfId="1367"/>
    <cellStyle name="Normal 2 2 2 2 2 4 2" xfId="1368"/>
    <cellStyle name="Normal 2 2 2 2 2 4 3" xfId="1369"/>
    <cellStyle name="Normal 2 2 2 2 2 5" xfId="1370"/>
    <cellStyle name="Normal 2 2 2 2 2 6" xfId="1371"/>
    <cellStyle name="Normal 2 2 2 2 2 7" xfId="4277"/>
    <cellStyle name="Normal 2 2 2 2 3" xfId="1372"/>
    <cellStyle name="Normal 2 2 2 2 3 2" xfId="1373"/>
    <cellStyle name="Normal 2 2 2 2 3 2 2" xfId="1374"/>
    <cellStyle name="Normal 2 2 2 2 3 2 3" xfId="1375"/>
    <cellStyle name="Normal 2 2 2 2 3 2 4" xfId="4458"/>
    <cellStyle name="Normal 2 2 2 2 3 3" xfId="1376"/>
    <cellStyle name="Normal 2 2 2 2 3 4" xfId="1377"/>
    <cellStyle name="Normal 2 2 2 2 3 5" xfId="4278"/>
    <cellStyle name="Normal 2 2 2 2 4" xfId="1378"/>
    <cellStyle name="Normal 2 2 2 2 4 2" xfId="1379"/>
    <cellStyle name="Normal 2 2 2 2 4 3" xfId="1380"/>
    <cellStyle name="Normal 2 2 2 2 4 4" xfId="4279"/>
    <cellStyle name="Normal 2 2 2 2 5" xfId="1381"/>
    <cellStyle name="Normal 2 2 2 2 5 2" xfId="1382"/>
    <cellStyle name="Normal 2 2 2 2 5 3" xfId="1383"/>
    <cellStyle name="Normal 2 2 2 3" xfId="1384"/>
    <cellStyle name="Normal 2 2 2 3 2" xfId="1385"/>
    <cellStyle name="Normal 2 2 2 3 2 2" xfId="1386"/>
    <cellStyle name="Normal 2 2 2 3 2 2 2" xfId="1387"/>
    <cellStyle name="Normal 2 2 2 3 2 2 3" xfId="1388"/>
    <cellStyle name="Normal 2 2 2 3 2 3" xfId="1389"/>
    <cellStyle name="Normal 2 2 2 3 2 4" xfId="1390"/>
    <cellStyle name="Normal 2 2 2 3 3" xfId="1391"/>
    <cellStyle name="Normal 2 2 2 3 3 2" xfId="1392"/>
    <cellStyle name="Normal 2 2 2 3 3 3" xfId="1393"/>
    <cellStyle name="Normal 2 2 2 3 4" xfId="1394"/>
    <cellStyle name="Normal 2 2 2 3 4 2" xfId="1395"/>
    <cellStyle name="Normal 2 2 2 3 4 3" xfId="1396"/>
    <cellStyle name="Normal 2 2 2 3 5" xfId="1397"/>
    <cellStyle name="Normal 2 2 2 3 6" xfId="1398"/>
    <cellStyle name="Normal 2 2 2 3 7" xfId="4280"/>
    <cellStyle name="Normal 2 2 2 4" xfId="1399"/>
    <cellStyle name="Normal 2 2 2 4 2" xfId="1400"/>
    <cellStyle name="Normal 2 2 2 4 2 2" xfId="1401"/>
    <cellStyle name="Normal 2 2 2 4 2 3" xfId="1402"/>
    <cellStyle name="Normal 2 2 2 4 3" xfId="1403"/>
    <cellStyle name="Normal 2 2 2 4 4" xfId="1404"/>
    <cellStyle name="Normal 2 2 2 4 5" xfId="4281"/>
    <cellStyle name="Normal 2 2 2 5" xfId="1405"/>
    <cellStyle name="Normal 2 2 2 5 2" xfId="1406"/>
    <cellStyle name="Normal 2 2 2 5 3" xfId="1407"/>
    <cellStyle name="Normal 2 2 2 5 4" xfId="4282"/>
    <cellStyle name="Normal 2 2 2 6" xfId="1408"/>
    <cellStyle name="Normal 2 2 2 6 2" xfId="1409"/>
    <cellStyle name="Normal 2 2 2 6 3" xfId="1410"/>
    <cellStyle name="Normal 2 2 2 6 4" xfId="4283"/>
    <cellStyle name="Normal 2 2 2 7" xfId="1411"/>
    <cellStyle name="Normal 2 2 2 7 2" xfId="4284"/>
    <cellStyle name="Normal 2 2 2 8" xfId="1412"/>
    <cellStyle name="Normal 2 2 20" xfId="1413"/>
    <cellStyle name="Normal 2 2 20 2" xfId="1414"/>
    <cellStyle name="Normal 2 2 20 2 2" xfId="1415"/>
    <cellStyle name="Normal 2 2 20 2 3" xfId="1416"/>
    <cellStyle name="Normal 2 2 21" xfId="1417"/>
    <cellStyle name="Normal 2 2 21 2" xfId="1418"/>
    <cellStyle name="Normal 2 2 21 3" xfId="1419"/>
    <cellStyle name="Normal 2 2 22" xfId="1420"/>
    <cellStyle name="Normal 2 2 23" xfId="1421"/>
    <cellStyle name="Normal 2 2 3" xfId="81"/>
    <cellStyle name="Normal 2 2 3 2" xfId="1422"/>
    <cellStyle name="Normal 2 2 3 2 2" xfId="1423"/>
    <cellStyle name="Normal 2 2 3 2 2 2" xfId="1424"/>
    <cellStyle name="Normal 2 2 3 2 2 2 2" xfId="1425"/>
    <cellStyle name="Normal 2 2 3 2 2 2 2 2" xfId="1426"/>
    <cellStyle name="Normal 2 2 3 2 2 2 2 3" xfId="1427"/>
    <cellStyle name="Normal 2 2 3 2 2 2 3" xfId="1428"/>
    <cellStyle name="Normal 2 2 3 2 2 2 4" xfId="1429"/>
    <cellStyle name="Normal 2 2 3 2 2 3" xfId="1430"/>
    <cellStyle name="Normal 2 2 3 2 2 3 2" xfId="1431"/>
    <cellStyle name="Normal 2 2 3 2 2 3 3" xfId="1432"/>
    <cellStyle name="Normal 2 2 3 2 2 4" xfId="1433"/>
    <cellStyle name="Normal 2 2 3 2 2 4 2" xfId="1434"/>
    <cellStyle name="Normal 2 2 3 2 2 4 3" xfId="1435"/>
    <cellStyle name="Normal 2 2 3 2 2 5" xfId="1436"/>
    <cellStyle name="Normal 2 2 3 2 2 6" xfId="1437"/>
    <cellStyle name="Normal 2 2 3 2 2 7" xfId="4286"/>
    <cellStyle name="Normal 2 2 3 2 3" xfId="1438"/>
    <cellStyle name="Normal 2 2 3 2 3 2" xfId="1439"/>
    <cellStyle name="Normal 2 2 3 2 3 2 2" xfId="1440"/>
    <cellStyle name="Normal 2 2 3 2 3 2 3" xfId="1441"/>
    <cellStyle name="Normal 2 2 3 2 3 3" xfId="1442"/>
    <cellStyle name="Normal 2 2 3 2 3 4" xfId="1443"/>
    <cellStyle name="Normal 2 2 3 2 4" xfId="1444"/>
    <cellStyle name="Normal 2 2 3 2 4 2" xfId="1445"/>
    <cellStyle name="Normal 2 2 3 2 4 3" xfId="1446"/>
    <cellStyle name="Normal 2 2 3 2 5" xfId="1447"/>
    <cellStyle name="Normal 2 2 3 2 5 2" xfId="1448"/>
    <cellStyle name="Normal 2 2 3 2 5 3" xfId="1449"/>
    <cellStyle name="Normal 2 2 3 2 6" xfId="1450"/>
    <cellStyle name="Normal 2 2 3 2 7" xfId="1451"/>
    <cellStyle name="Normal 2 2 3 2 8" xfId="4285"/>
    <cellStyle name="Normal 2 2 3 3" xfId="1452"/>
    <cellStyle name="Normal 2 2 3 3 2" xfId="1453"/>
    <cellStyle name="Normal 2 2 3 3 2 2" xfId="1454"/>
    <cellStyle name="Normal 2 2 3 3 2 2 2" xfId="1455"/>
    <cellStyle name="Normal 2 2 3 3 2 2 3" xfId="1456"/>
    <cellStyle name="Normal 2 2 3 3 2 3" xfId="1457"/>
    <cellStyle name="Normal 2 2 3 3 2 4" xfId="1458"/>
    <cellStyle name="Normal 2 2 3 3 3" xfId="1459"/>
    <cellStyle name="Normal 2 2 3 3 3 2" xfId="1460"/>
    <cellStyle name="Normal 2 2 3 3 3 3" xfId="1461"/>
    <cellStyle name="Normal 2 2 3 3 4" xfId="1462"/>
    <cellStyle name="Normal 2 2 3 3 4 2" xfId="1463"/>
    <cellStyle name="Normal 2 2 3 3 4 3" xfId="1464"/>
    <cellStyle name="Normal 2 2 3 3 5" xfId="1465"/>
    <cellStyle name="Normal 2 2 3 3 6" xfId="1466"/>
    <cellStyle name="Normal 2 2 3 3 7" xfId="4287"/>
    <cellStyle name="Normal 2 2 3 4" xfId="1467"/>
    <cellStyle name="Normal 2 2 3 4 2" xfId="1468"/>
    <cellStyle name="Normal 2 2 3 4 2 2" xfId="1469"/>
    <cellStyle name="Normal 2 2 3 4 2 3" xfId="1470"/>
    <cellStyle name="Normal 2 2 3 4 3" xfId="1471"/>
    <cellStyle name="Normal 2 2 3 4 4" xfId="1472"/>
    <cellStyle name="Normal 2 2 3 4 5" xfId="4288"/>
    <cellStyle name="Normal 2 2 3 5" xfId="1473"/>
    <cellStyle name="Normal 2 2 3 5 2" xfId="1474"/>
    <cellStyle name="Normal 2 2 3 5 3" xfId="1475"/>
    <cellStyle name="Normal 2 2 3 5 4" xfId="4289"/>
    <cellStyle name="Normal 2 2 3 6" xfId="1476"/>
    <cellStyle name="Normal 2 2 3 6 2" xfId="1477"/>
    <cellStyle name="Normal 2 2 3 6 3" xfId="1478"/>
    <cellStyle name="Normal 2 2 3 6 4" xfId="4290"/>
    <cellStyle name="Normal 2 2 4" xfId="1479"/>
    <cellStyle name="Normal 2 2 4 2" xfId="1480"/>
    <cellStyle name="Normal 2 2 4 2 2" xfId="1481"/>
    <cellStyle name="Normal 2 2 4 2 2 2" xfId="1482"/>
    <cellStyle name="Normal 2 2 4 2 2 2 2" xfId="1483"/>
    <cellStyle name="Normal 2 2 4 2 2 2 2 2" xfId="1484"/>
    <cellStyle name="Normal 2 2 4 2 2 2 2 3" xfId="1485"/>
    <cellStyle name="Normal 2 2 4 2 2 2 3" xfId="1486"/>
    <cellStyle name="Normal 2 2 4 2 2 2 4" xfId="1487"/>
    <cellStyle name="Normal 2 2 4 2 2 3" xfId="1488"/>
    <cellStyle name="Normal 2 2 4 2 2 3 2" xfId="1489"/>
    <cellStyle name="Normal 2 2 4 2 2 3 3" xfId="1490"/>
    <cellStyle name="Normal 2 2 4 2 2 4" xfId="1491"/>
    <cellStyle name="Normal 2 2 4 2 2 4 2" xfId="1492"/>
    <cellStyle name="Normal 2 2 4 2 2 4 3" xfId="1493"/>
    <cellStyle name="Normal 2 2 4 2 2 5" xfId="1494"/>
    <cellStyle name="Normal 2 2 4 2 2 6" xfId="1495"/>
    <cellStyle name="Normal 2 2 4 2 3" xfId="1496"/>
    <cellStyle name="Normal 2 2 4 2 3 2" xfId="1497"/>
    <cellStyle name="Normal 2 2 4 2 3 2 2" xfId="1498"/>
    <cellStyle name="Normal 2 2 4 2 3 2 3" xfId="1499"/>
    <cellStyle name="Normal 2 2 4 2 3 3" xfId="1500"/>
    <cellStyle name="Normal 2 2 4 2 3 4" xfId="1501"/>
    <cellStyle name="Normal 2 2 4 2 4" xfId="1502"/>
    <cellStyle name="Normal 2 2 4 2 4 2" xfId="1503"/>
    <cellStyle name="Normal 2 2 4 2 4 3" xfId="1504"/>
    <cellStyle name="Normal 2 2 4 2 5" xfId="1505"/>
    <cellStyle name="Normal 2 2 4 2 5 2" xfId="1506"/>
    <cellStyle name="Normal 2 2 4 2 5 3" xfId="1507"/>
    <cellStyle name="Normal 2 2 4 2 6" xfId="1508"/>
    <cellStyle name="Normal 2 2 4 2 7" xfId="1509"/>
    <cellStyle name="Normal 2 2 4 3" xfId="1510"/>
    <cellStyle name="Normal 2 2 4 3 2" xfId="1511"/>
    <cellStyle name="Normal 2 2 4 3 2 2" xfId="1512"/>
    <cellStyle name="Normal 2 2 4 3 2 2 2" xfId="1513"/>
    <cellStyle name="Normal 2 2 4 3 2 2 3" xfId="1514"/>
    <cellStyle name="Normal 2 2 4 3 2 3" xfId="1515"/>
    <cellStyle name="Normal 2 2 4 3 2 4" xfId="1516"/>
    <cellStyle name="Normal 2 2 4 3 3" xfId="1517"/>
    <cellStyle name="Normal 2 2 4 3 3 2" xfId="1518"/>
    <cellStyle name="Normal 2 2 4 3 3 3" xfId="1519"/>
    <cellStyle name="Normal 2 2 4 3 4" xfId="1520"/>
    <cellStyle name="Normal 2 2 4 3 4 2" xfId="1521"/>
    <cellStyle name="Normal 2 2 4 3 4 3" xfId="1522"/>
    <cellStyle name="Normal 2 2 4 3 5" xfId="1523"/>
    <cellStyle name="Normal 2 2 4 3 6" xfId="1524"/>
    <cellStyle name="Normal 2 2 4 4" xfId="1525"/>
    <cellStyle name="Normal 2 2 4 4 2" xfId="1526"/>
    <cellStyle name="Normal 2 2 4 4 2 2" xfId="1527"/>
    <cellStyle name="Normal 2 2 4 4 2 3" xfId="1528"/>
    <cellStyle name="Normal 2 2 4 4 3" xfId="1529"/>
    <cellStyle name="Normal 2 2 4 4 4" xfId="1530"/>
    <cellStyle name="Normal 2 2 4 5" xfId="1531"/>
    <cellStyle name="Normal 2 2 4 5 2" xfId="1532"/>
    <cellStyle name="Normal 2 2 4 5 3" xfId="1533"/>
    <cellStyle name="Normal 2 2 4 6" xfId="1534"/>
    <cellStyle name="Normal 2 2 4 6 2" xfId="1535"/>
    <cellStyle name="Normal 2 2 4 6 3" xfId="1536"/>
    <cellStyle name="Normal 2 2 4 7" xfId="1537"/>
    <cellStyle name="Normal 2 2 4 8" xfId="1538"/>
    <cellStyle name="Normal 2 2 4 9" xfId="4291"/>
    <cellStyle name="Normal 2 2 5" xfId="1539"/>
    <cellStyle name="Normal 2 2 5 2" xfId="1540"/>
    <cellStyle name="Normal 2 2 5 2 2" xfId="1541"/>
    <cellStyle name="Normal 2 2 5 2 2 2" xfId="1542"/>
    <cellStyle name="Normal 2 2 5 2 2 2 2" xfId="1543"/>
    <cellStyle name="Normal 2 2 5 2 2 2 2 2" xfId="1544"/>
    <cellStyle name="Normal 2 2 5 2 2 2 2 3" xfId="1545"/>
    <cellStyle name="Normal 2 2 5 2 2 2 3" xfId="1546"/>
    <cellStyle name="Normal 2 2 5 2 2 2 4" xfId="1547"/>
    <cellStyle name="Normal 2 2 5 2 2 3" xfId="1548"/>
    <cellStyle name="Normal 2 2 5 2 2 3 2" xfId="1549"/>
    <cellStyle name="Normal 2 2 5 2 2 3 3" xfId="1550"/>
    <cellStyle name="Normal 2 2 5 2 2 4" xfId="1551"/>
    <cellStyle name="Normal 2 2 5 2 2 4 2" xfId="1552"/>
    <cellStyle name="Normal 2 2 5 2 2 4 3" xfId="1553"/>
    <cellStyle name="Normal 2 2 5 2 2 5" xfId="1554"/>
    <cellStyle name="Normal 2 2 5 2 2 6" xfId="1555"/>
    <cellStyle name="Normal 2 2 5 2 3" xfId="1556"/>
    <cellStyle name="Normal 2 2 5 2 3 2" xfId="1557"/>
    <cellStyle name="Normal 2 2 5 2 3 2 2" xfId="1558"/>
    <cellStyle name="Normal 2 2 5 2 3 2 3" xfId="1559"/>
    <cellStyle name="Normal 2 2 5 2 3 3" xfId="1560"/>
    <cellStyle name="Normal 2 2 5 2 3 4" xfId="1561"/>
    <cellStyle name="Normal 2 2 5 2 4" xfId="1562"/>
    <cellStyle name="Normal 2 2 5 2 4 2" xfId="1563"/>
    <cellStyle name="Normal 2 2 5 2 4 3" xfId="1564"/>
    <cellStyle name="Normal 2 2 5 2 5" xfId="1565"/>
    <cellStyle name="Normal 2 2 5 2 5 2" xfId="1566"/>
    <cellStyle name="Normal 2 2 5 2 5 3" xfId="1567"/>
    <cellStyle name="Normal 2 2 5 2 6" xfId="1568"/>
    <cellStyle name="Normal 2 2 5 2 7" xfId="1569"/>
    <cellStyle name="Normal 2 2 5 3" xfId="1570"/>
    <cellStyle name="Normal 2 2 5 3 2" xfId="1571"/>
    <cellStyle name="Normal 2 2 5 3 2 2" xfId="1572"/>
    <cellStyle name="Normal 2 2 5 3 2 2 2" xfId="1573"/>
    <cellStyle name="Normal 2 2 5 3 2 2 3" xfId="1574"/>
    <cellStyle name="Normal 2 2 5 3 2 3" xfId="1575"/>
    <cellStyle name="Normal 2 2 5 3 2 4" xfId="1576"/>
    <cellStyle name="Normal 2 2 5 3 3" xfId="1577"/>
    <cellStyle name="Normal 2 2 5 3 3 2" xfId="1578"/>
    <cellStyle name="Normal 2 2 5 3 3 3" xfId="1579"/>
    <cellStyle name="Normal 2 2 5 3 4" xfId="1580"/>
    <cellStyle name="Normal 2 2 5 3 4 2" xfId="1581"/>
    <cellStyle name="Normal 2 2 5 3 4 3" xfId="1582"/>
    <cellStyle name="Normal 2 2 5 3 5" xfId="1583"/>
    <cellStyle name="Normal 2 2 5 3 6" xfId="1584"/>
    <cellStyle name="Normal 2 2 5 4" xfId="1585"/>
    <cellStyle name="Normal 2 2 5 4 2" xfId="1586"/>
    <cellStyle name="Normal 2 2 5 4 2 2" xfId="1587"/>
    <cellStyle name="Normal 2 2 5 4 2 3" xfId="1588"/>
    <cellStyle name="Normal 2 2 5 4 3" xfId="1589"/>
    <cellStyle name="Normal 2 2 5 4 4" xfId="1590"/>
    <cellStyle name="Normal 2 2 5 5" xfId="1591"/>
    <cellStyle name="Normal 2 2 5 5 2" xfId="1592"/>
    <cellStyle name="Normal 2 2 5 5 3" xfId="1593"/>
    <cellStyle name="Normal 2 2 5 6" xfId="1594"/>
    <cellStyle name="Normal 2 2 5 6 2" xfId="1595"/>
    <cellStyle name="Normal 2 2 5 6 3" xfId="1596"/>
    <cellStyle name="Normal 2 2 5 7" xfId="1597"/>
    <cellStyle name="Normal 2 2 5 8" xfId="1598"/>
    <cellStyle name="Normal 2 2 5 9" xfId="4292"/>
    <cellStyle name="Normal 2 2 6" xfId="1599"/>
    <cellStyle name="Normal 2 2 6 2" xfId="1600"/>
    <cellStyle name="Normal 2 2 6 2 2" xfId="1601"/>
    <cellStyle name="Normal 2 2 6 2 2 2" xfId="1602"/>
    <cellStyle name="Normal 2 2 6 2 2 2 2" xfId="1603"/>
    <cellStyle name="Normal 2 2 6 2 2 2 2 2" xfId="1604"/>
    <cellStyle name="Normal 2 2 6 2 2 2 2 3" xfId="1605"/>
    <cellStyle name="Normal 2 2 6 2 2 2 3" xfId="1606"/>
    <cellStyle name="Normal 2 2 6 2 2 2 4" xfId="1607"/>
    <cellStyle name="Normal 2 2 6 2 2 3" xfId="1608"/>
    <cellStyle name="Normal 2 2 6 2 2 3 2" xfId="1609"/>
    <cellStyle name="Normal 2 2 6 2 2 3 3" xfId="1610"/>
    <cellStyle name="Normal 2 2 6 2 2 4" xfId="1611"/>
    <cellStyle name="Normal 2 2 6 2 2 4 2" xfId="1612"/>
    <cellStyle name="Normal 2 2 6 2 2 4 3" xfId="1613"/>
    <cellStyle name="Normal 2 2 6 2 2 5" xfId="1614"/>
    <cellStyle name="Normal 2 2 6 2 2 6" xfId="1615"/>
    <cellStyle name="Normal 2 2 6 2 3" xfId="1616"/>
    <cellStyle name="Normal 2 2 6 2 3 2" xfId="1617"/>
    <cellStyle name="Normal 2 2 6 2 3 2 2" xfId="1618"/>
    <cellStyle name="Normal 2 2 6 2 3 2 3" xfId="1619"/>
    <cellStyle name="Normal 2 2 6 2 3 3" xfId="1620"/>
    <cellStyle name="Normal 2 2 6 2 3 4" xfId="1621"/>
    <cellStyle name="Normal 2 2 6 2 4" xfId="1622"/>
    <cellStyle name="Normal 2 2 6 2 4 2" xfId="1623"/>
    <cellStyle name="Normal 2 2 6 2 4 3" xfId="1624"/>
    <cellStyle name="Normal 2 2 6 2 5" xfId="1625"/>
    <cellStyle name="Normal 2 2 6 2 5 2" xfId="1626"/>
    <cellStyle name="Normal 2 2 6 2 5 3" xfId="1627"/>
    <cellStyle name="Normal 2 2 6 2 6" xfId="1628"/>
    <cellStyle name="Normal 2 2 6 2 7" xfId="1629"/>
    <cellStyle name="Normal 2 2 6 3" xfId="1630"/>
    <cellStyle name="Normal 2 2 6 3 2" xfId="1631"/>
    <cellStyle name="Normal 2 2 6 3 2 2" xfId="1632"/>
    <cellStyle name="Normal 2 2 6 3 2 2 2" xfId="1633"/>
    <cellStyle name="Normal 2 2 6 3 2 2 3" xfId="1634"/>
    <cellStyle name="Normal 2 2 6 3 2 3" xfId="1635"/>
    <cellStyle name="Normal 2 2 6 3 2 4" xfId="1636"/>
    <cellStyle name="Normal 2 2 6 3 3" xfId="1637"/>
    <cellStyle name="Normal 2 2 6 3 3 2" xfId="1638"/>
    <cellStyle name="Normal 2 2 6 3 3 3" xfId="1639"/>
    <cellStyle name="Normal 2 2 6 3 4" xfId="1640"/>
    <cellStyle name="Normal 2 2 6 3 4 2" xfId="1641"/>
    <cellStyle name="Normal 2 2 6 3 4 3" xfId="1642"/>
    <cellStyle name="Normal 2 2 6 3 5" xfId="1643"/>
    <cellStyle name="Normal 2 2 6 3 6" xfId="1644"/>
    <cellStyle name="Normal 2 2 6 4" xfId="1645"/>
    <cellStyle name="Normal 2 2 6 4 2" xfId="1646"/>
    <cellStyle name="Normal 2 2 6 4 2 2" xfId="1647"/>
    <cellStyle name="Normal 2 2 6 4 2 3" xfId="1648"/>
    <cellStyle name="Normal 2 2 6 4 3" xfId="1649"/>
    <cellStyle name="Normal 2 2 6 4 4" xfId="1650"/>
    <cellStyle name="Normal 2 2 6 5" xfId="1651"/>
    <cellStyle name="Normal 2 2 6 5 2" xfId="1652"/>
    <cellStyle name="Normal 2 2 6 5 3" xfId="1653"/>
    <cellStyle name="Normal 2 2 6 6" xfId="1654"/>
    <cellStyle name="Normal 2 2 6 6 2" xfId="1655"/>
    <cellStyle name="Normal 2 2 6 6 3" xfId="1656"/>
    <cellStyle name="Normal 2 2 6 7" xfId="1657"/>
    <cellStyle name="Normal 2 2 6 8" xfId="1658"/>
    <cellStyle name="Normal 2 2 6 9" xfId="4293"/>
    <cellStyle name="Normal 2 2 7" xfId="1659"/>
    <cellStyle name="Normal 2 2 7 2" xfId="1660"/>
    <cellStyle name="Normal 2 2 7 2 2" xfId="1661"/>
    <cellStyle name="Normal 2 2 7 2 2 2" xfId="1662"/>
    <cellStyle name="Normal 2 2 7 2 2 2 2" xfId="1663"/>
    <cellStyle name="Normal 2 2 7 2 2 2 2 2" xfId="1664"/>
    <cellStyle name="Normal 2 2 7 2 2 2 2 3" xfId="1665"/>
    <cellStyle name="Normal 2 2 7 2 2 2 3" xfId="1666"/>
    <cellStyle name="Normal 2 2 7 2 2 2 4" xfId="1667"/>
    <cellStyle name="Normal 2 2 7 2 2 3" xfId="1668"/>
    <cellStyle name="Normal 2 2 7 2 2 3 2" xfId="1669"/>
    <cellStyle name="Normal 2 2 7 2 2 3 3" xfId="1670"/>
    <cellStyle name="Normal 2 2 7 2 2 4" xfId="1671"/>
    <cellStyle name="Normal 2 2 7 2 2 4 2" xfId="1672"/>
    <cellStyle name="Normal 2 2 7 2 2 4 3" xfId="1673"/>
    <cellStyle name="Normal 2 2 7 2 2 5" xfId="1674"/>
    <cellStyle name="Normal 2 2 7 2 2 6" xfId="1675"/>
    <cellStyle name="Normal 2 2 7 2 3" xfId="1676"/>
    <cellStyle name="Normal 2 2 7 2 3 2" xfId="1677"/>
    <cellStyle name="Normal 2 2 7 2 3 2 2" xfId="1678"/>
    <cellStyle name="Normal 2 2 7 2 3 2 3" xfId="1679"/>
    <cellStyle name="Normal 2 2 7 2 3 3" xfId="1680"/>
    <cellStyle name="Normal 2 2 7 2 3 4" xfId="1681"/>
    <cellStyle name="Normal 2 2 7 2 4" xfId="1682"/>
    <cellStyle name="Normal 2 2 7 2 4 2" xfId="1683"/>
    <cellStyle name="Normal 2 2 7 2 4 3" xfId="1684"/>
    <cellStyle name="Normal 2 2 7 2 5" xfId="1685"/>
    <cellStyle name="Normal 2 2 7 2 5 2" xfId="1686"/>
    <cellStyle name="Normal 2 2 7 2 5 3" xfId="1687"/>
    <cellStyle name="Normal 2 2 7 2 6" xfId="1688"/>
    <cellStyle name="Normal 2 2 7 2 7" xfId="1689"/>
    <cellStyle name="Normal 2 2 7 3" xfId="1690"/>
    <cellStyle name="Normal 2 2 7 3 2" xfId="1691"/>
    <cellStyle name="Normal 2 2 7 3 2 2" xfId="1692"/>
    <cellStyle name="Normal 2 2 7 3 2 2 2" xfId="1693"/>
    <cellStyle name="Normal 2 2 7 3 2 2 3" xfId="1694"/>
    <cellStyle name="Normal 2 2 7 3 2 3" xfId="1695"/>
    <cellStyle name="Normal 2 2 7 3 2 4" xfId="1696"/>
    <cellStyle name="Normal 2 2 7 3 3" xfId="1697"/>
    <cellStyle name="Normal 2 2 7 3 3 2" xfId="1698"/>
    <cellStyle name="Normal 2 2 7 3 3 3" xfId="1699"/>
    <cellStyle name="Normal 2 2 7 3 4" xfId="1700"/>
    <cellStyle name="Normal 2 2 7 3 4 2" xfId="1701"/>
    <cellStyle name="Normal 2 2 7 3 4 3" xfId="1702"/>
    <cellStyle name="Normal 2 2 7 3 5" xfId="1703"/>
    <cellStyle name="Normal 2 2 7 3 6" xfId="1704"/>
    <cellStyle name="Normal 2 2 7 4" xfId="1705"/>
    <cellStyle name="Normal 2 2 7 4 2" xfId="1706"/>
    <cellStyle name="Normal 2 2 7 4 2 2" xfId="1707"/>
    <cellStyle name="Normal 2 2 7 4 2 3" xfId="1708"/>
    <cellStyle name="Normal 2 2 7 4 3" xfId="1709"/>
    <cellStyle name="Normal 2 2 7 4 4" xfId="1710"/>
    <cellStyle name="Normal 2 2 7 5" xfId="1711"/>
    <cellStyle name="Normal 2 2 7 5 2" xfId="1712"/>
    <cellStyle name="Normal 2 2 7 5 3" xfId="1713"/>
    <cellStyle name="Normal 2 2 7 6" xfId="1714"/>
    <cellStyle name="Normal 2 2 7 6 2" xfId="1715"/>
    <cellStyle name="Normal 2 2 7 6 3" xfId="1716"/>
    <cellStyle name="Normal 2 2 7 7" xfId="1717"/>
    <cellStyle name="Normal 2 2 7 8" xfId="1718"/>
    <cellStyle name="Normal 2 2 7 9" xfId="4294"/>
    <cellStyle name="Normal 2 2 8" xfId="1719"/>
    <cellStyle name="Normal 2 2 8 2" xfId="1720"/>
    <cellStyle name="Normal 2 2 8 2 2" xfId="1721"/>
    <cellStyle name="Normal 2 2 8 2 2 2" xfId="1722"/>
    <cellStyle name="Normal 2 2 8 2 2 2 2" xfId="1723"/>
    <cellStyle name="Normal 2 2 8 2 2 2 2 2" xfId="1724"/>
    <cellStyle name="Normal 2 2 8 2 2 2 2 3" xfId="1725"/>
    <cellStyle name="Normal 2 2 8 2 2 2 3" xfId="1726"/>
    <cellStyle name="Normal 2 2 8 2 2 2 4" xfId="1727"/>
    <cellStyle name="Normal 2 2 8 2 2 3" xfId="1728"/>
    <cellStyle name="Normal 2 2 8 2 2 3 2" xfId="1729"/>
    <cellStyle name="Normal 2 2 8 2 2 3 3" xfId="1730"/>
    <cellStyle name="Normal 2 2 8 2 2 4" xfId="1731"/>
    <cellStyle name="Normal 2 2 8 2 2 4 2" xfId="1732"/>
    <cellStyle name="Normal 2 2 8 2 2 4 3" xfId="1733"/>
    <cellStyle name="Normal 2 2 8 2 2 5" xfId="1734"/>
    <cellStyle name="Normal 2 2 8 2 2 6" xfId="1735"/>
    <cellStyle name="Normal 2 2 8 2 3" xfId="1736"/>
    <cellStyle name="Normal 2 2 8 2 3 2" xfId="1737"/>
    <cellStyle name="Normal 2 2 8 2 3 2 2" xfId="1738"/>
    <cellStyle name="Normal 2 2 8 2 3 2 3" xfId="1739"/>
    <cellStyle name="Normal 2 2 8 2 3 3" xfId="1740"/>
    <cellStyle name="Normal 2 2 8 2 3 4" xfId="1741"/>
    <cellStyle name="Normal 2 2 8 2 4" xfId="1742"/>
    <cellStyle name="Normal 2 2 8 2 4 2" xfId="1743"/>
    <cellStyle name="Normal 2 2 8 2 4 3" xfId="1744"/>
    <cellStyle name="Normal 2 2 8 2 5" xfId="1745"/>
    <cellStyle name="Normal 2 2 8 2 5 2" xfId="1746"/>
    <cellStyle name="Normal 2 2 8 2 5 3" xfId="1747"/>
    <cellStyle name="Normal 2 2 8 2 6" xfId="1748"/>
    <cellStyle name="Normal 2 2 8 2 7" xfId="1749"/>
    <cellStyle name="Normal 2 2 8 3" xfId="1750"/>
    <cellStyle name="Normal 2 2 8 3 2" xfId="1751"/>
    <cellStyle name="Normal 2 2 8 3 2 2" xfId="1752"/>
    <cellStyle name="Normal 2 2 8 3 2 2 2" xfId="1753"/>
    <cellStyle name="Normal 2 2 8 3 2 2 3" xfId="1754"/>
    <cellStyle name="Normal 2 2 8 3 2 3" xfId="1755"/>
    <cellStyle name="Normal 2 2 8 3 2 4" xfId="1756"/>
    <cellStyle name="Normal 2 2 8 3 3" xfId="1757"/>
    <cellStyle name="Normal 2 2 8 3 3 2" xfId="1758"/>
    <cellStyle name="Normal 2 2 8 3 3 3" xfId="1759"/>
    <cellStyle name="Normal 2 2 8 3 4" xfId="1760"/>
    <cellStyle name="Normal 2 2 8 3 4 2" xfId="1761"/>
    <cellStyle name="Normal 2 2 8 3 4 3" xfId="1762"/>
    <cellStyle name="Normal 2 2 8 3 5" xfId="1763"/>
    <cellStyle name="Normal 2 2 8 3 6" xfId="1764"/>
    <cellStyle name="Normal 2 2 8 4" xfId="1765"/>
    <cellStyle name="Normal 2 2 8 4 2" xfId="1766"/>
    <cellStyle name="Normal 2 2 8 4 2 2" xfId="1767"/>
    <cellStyle name="Normal 2 2 8 4 2 3" xfId="1768"/>
    <cellStyle name="Normal 2 2 8 4 3" xfId="1769"/>
    <cellStyle name="Normal 2 2 8 4 4" xfId="1770"/>
    <cellStyle name="Normal 2 2 8 5" xfId="1771"/>
    <cellStyle name="Normal 2 2 8 5 2" xfId="1772"/>
    <cellStyle name="Normal 2 2 8 5 3" xfId="1773"/>
    <cellStyle name="Normal 2 2 8 6" xfId="1774"/>
    <cellStyle name="Normal 2 2 8 6 2" xfId="1775"/>
    <cellStyle name="Normal 2 2 8 6 3" xfId="1776"/>
    <cellStyle name="Normal 2 2 8 7" xfId="1777"/>
    <cellStyle name="Normal 2 2 8 8" xfId="1778"/>
    <cellStyle name="Normal 2 2 9" xfId="1779"/>
    <cellStyle name="Normal 2 2 9 2" xfId="1780"/>
    <cellStyle name="Normal 2 2 9 2 2" xfId="1781"/>
    <cellStyle name="Normal 2 2 9 2 2 2" xfId="1782"/>
    <cellStyle name="Normal 2 2 9 2 2 2 2" xfId="1783"/>
    <cellStyle name="Normal 2 2 9 2 2 2 3" xfId="1784"/>
    <cellStyle name="Normal 2 2 9 2 2 3" xfId="1785"/>
    <cellStyle name="Normal 2 2 9 2 2 4" xfId="1786"/>
    <cellStyle name="Normal 2 2 9 2 3" xfId="1787"/>
    <cellStyle name="Normal 2 2 9 2 3 2" xfId="1788"/>
    <cellStyle name="Normal 2 2 9 2 3 3" xfId="1789"/>
    <cellStyle name="Normal 2 2 9 2 4" xfId="1790"/>
    <cellStyle name="Normal 2 2 9 2 4 2" xfId="1791"/>
    <cellStyle name="Normal 2 2 9 2 4 3" xfId="1792"/>
    <cellStyle name="Normal 2 2 9 2 5" xfId="1793"/>
    <cellStyle name="Normal 2 2 9 2 6" xfId="1794"/>
    <cellStyle name="Normal 2 2 9 3" xfId="1795"/>
    <cellStyle name="Normal 2 2 9 3 2" xfId="1796"/>
    <cellStyle name="Normal 2 2 9 3 2 2" xfId="1797"/>
    <cellStyle name="Normal 2 2 9 3 2 3" xfId="1798"/>
    <cellStyle name="Normal 2 2 9 3 3" xfId="1799"/>
    <cellStyle name="Normal 2 2 9 3 4" xfId="1800"/>
    <cellStyle name="Normal 2 2 9 4" xfId="1801"/>
    <cellStyle name="Normal 2 2 9 4 2" xfId="1802"/>
    <cellStyle name="Normal 2 2 9 4 3" xfId="1803"/>
    <cellStyle name="Normal 2 2 9 5" xfId="1804"/>
    <cellStyle name="Normal 2 2 9 5 2" xfId="1805"/>
    <cellStyle name="Normal 2 2 9 5 3" xfId="1806"/>
    <cellStyle name="Normal 2 2 9 6" xfId="1807"/>
    <cellStyle name="Normal 2 2 9 7" xfId="1808"/>
    <cellStyle name="Normal 2 3" xfId="82"/>
    <cellStyle name="Normal 2 3 2" xfId="1809"/>
    <cellStyle name="Normal 2 3 2 2" xfId="4296"/>
    <cellStyle name="Normal 2 3 2 3" xfId="4297"/>
    <cellStyle name="Normal 2 3 2 3 2" xfId="4456"/>
    <cellStyle name="Normal 2 3 2 4" xfId="4295"/>
    <cellStyle name="Normal 2 3 3" xfId="4298"/>
    <cellStyle name="Normal 2 3 4" xfId="4299"/>
    <cellStyle name="Normal 2 3 5" xfId="4300"/>
    <cellStyle name="Normal 2 3 6" xfId="4301"/>
    <cellStyle name="Normal 2 4" xfId="223"/>
    <cellStyle name="Normal 2 4 2" xfId="564"/>
    <cellStyle name="Normal 2 4 3" xfId="1810"/>
    <cellStyle name="Normal 2 4 3 2" xfId="4302"/>
    <cellStyle name="Normal 2 4 4" xfId="1811"/>
    <cellStyle name="Normal 2 4 5" xfId="402"/>
    <cellStyle name="Normal 2 4 9" xfId="4303"/>
    <cellStyle name="Normal 2 5" xfId="224"/>
    <cellStyle name="Normal 2 5 2" xfId="1812"/>
    <cellStyle name="Normal 2 5 3" xfId="4304"/>
    <cellStyle name="Normal 2 6" xfId="1813"/>
    <cellStyle name="Normal 2 6 2" xfId="1814"/>
    <cellStyle name="Normal 2 6 3" xfId="4305"/>
    <cellStyle name="Normal 2 7" xfId="1815"/>
    <cellStyle name="Normal 2 7 2" xfId="1816"/>
    <cellStyle name="Normal 2 7 3" xfId="4306"/>
    <cellStyle name="Normal 2 8" xfId="1817"/>
    <cellStyle name="Normal 2 8 2" xfId="1818"/>
    <cellStyle name="Normal 2 9" xfId="1819"/>
    <cellStyle name="Normal 20" xfId="225"/>
    <cellStyle name="Normal 20 2" xfId="226"/>
    <cellStyle name="Normal 20 2 2" xfId="1820"/>
    <cellStyle name="Normal 20 2 3" xfId="1821"/>
    <cellStyle name="Normal 20 3" xfId="227"/>
    <cellStyle name="Normal 20 3 2" xfId="1822"/>
    <cellStyle name="Normal 20 3 3" xfId="1823"/>
    <cellStyle name="Normal 20 4" xfId="1824"/>
    <cellStyle name="Normal 20 5" xfId="1825"/>
    <cellStyle name="Normal 21" xfId="228"/>
    <cellStyle name="Normal 21 2" xfId="229"/>
    <cellStyle name="Normal 21 2 2" xfId="1826"/>
    <cellStyle name="Normal 21 2 3" xfId="1827"/>
    <cellStyle name="Normal 21 3" xfId="1828"/>
    <cellStyle name="Normal 21 4" xfId="1829"/>
    <cellStyle name="Normal 22" xfId="230"/>
    <cellStyle name="Normal 22 2" xfId="231"/>
    <cellStyle name="Normal 22 2 2" xfId="1830"/>
    <cellStyle name="Normal 22 2 3" xfId="1831"/>
    <cellStyle name="Normal 22 3" xfId="1832"/>
    <cellStyle name="Normal 22 4" xfId="1833"/>
    <cellStyle name="Normal 23" xfId="232"/>
    <cellStyle name="Normal 23 2" xfId="233"/>
    <cellStyle name="Normal 23 2 2" xfId="1834"/>
    <cellStyle name="Normal 23 2 3" xfId="1835"/>
    <cellStyle name="Normal 23 3" xfId="1836"/>
    <cellStyle name="Normal 23 4" xfId="1837"/>
    <cellStyle name="Normal 24" xfId="234"/>
    <cellStyle name="Normal 24 2" xfId="235"/>
    <cellStyle name="Normal 24 2 2" xfId="1838"/>
    <cellStyle name="Normal 24 2 3" xfId="1839"/>
    <cellStyle name="Normal 24 3" xfId="1840"/>
    <cellStyle name="Normal 24 4" xfId="1841"/>
    <cellStyle name="Normal 25" xfId="236"/>
    <cellStyle name="Normal 25 2" xfId="237"/>
    <cellStyle name="Normal 25 2 2" xfId="1842"/>
    <cellStyle name="Normal 25 2 3" xfId="1843"/>
    <cellStyle name="Normal 25 3" xfId="238"/>
    <cellStyle name="Normal 25 3 2" xfId="1844"/>
    <cellStyle name="Normal 25 3 3" xfId="1845"/>
    <cellStyle name="Normal 25 4" xfId="1846"/>
    <cellStyle name="Normal 25 5" xfId="1847"/>
    <cellStyle name="Normal 25 6" xfId="4307"/>
    <cellStyle name="Normal 26" xfId="239"/>
    <cellStyle name="Normal 26 2" xfId="240"/>
    <cellStyle name="Normal 26 2 2" xfId="1848"/>
    <cellStyle name="Normal 26 2 3" xfId="1849"/>
    <cellStyle name="Normal 26 3" xfId="1850"/>
    <cellStyle name="Normal 26 4" xfId="1851"/>
    <cellStyle name="Normal 26 5" xfId="4308"/>
    <cellStyle name="Normal 27" xfId="241"/>
    <cellStyle name="Normal 27 2" xfId="242"/>
    <cellStyle name="Normal 27 2 2" xfId="1852"/>
    <cellStyle name="Normal 27 2 3" xfId="1853"/>
    <cellStyle name="Normal 27 3" xfId="1854"/>
    <cellStyle name="Normal 27 4" xfId="1855"/>
    <cellStyle name="Normal 28" xfId="243"/>
    <cellStyle name="Normal 28 2" xfId="244"/>
    <cellStyle name="Normal 28 2 2" xfId="1856"/>
    <cellStyle name="Normal 28 2 3" xfId="1857"/>
    <cellStyle name="Normal 28 3" xfId="1858"/>
    <cellStyle name="Normal 28 4" xfId="1859"/>
    <cellStyle name="Normal 29" xfId="245"/>
    <cellStyle name="Normal 29 2" xfId="246"/>
    <cellStyle name="Normal 29 2 2" xfId="1860"/>
    <cellStyle name="Normal 29 2 3" xfId="1861"/>
    <cellStyle name="Normal 29 3" xfId="1862"/>
    <cellStyle name="Normal 29 4" xfId="1863"/>
    <cellStyle name="Normal 3" xfId="83"/>
    <cellStyle name="Normal 3 10" xfId="1864"/>
    <cellStyle name="Normal 3 11" xfId="1865"/>
    <cellStyle name="Normal 3 12" xfId="1866"/>
    <cellStyle name="Normal 3 12 2" xfId="1867"/>
    <cellStyle name="Normal 3 12 3" xfId="1868"/>
    <cellStyle name="Normal 3 13" xfId="1869"/>
    <cellStyle name="Normal 3 14" xfId="1870"/>
    <cellStyle name="Normal 3 14 2" xfId="1871"/>
    <cellStyle name="Normal 3 14 3" xfId="1872"/>
    <cellStyle name="Normal 3 15" xfId="1873"/>
    <cellStyle name="Normal 3 16" xfId="1874"/>
    <cellStyle name="Normal 3 2" xfId="247"/>
    <cellStyle name="Normal 3 2 2" xfId="248"/>
    <cellStyle name="Normal 3 2 2 2" xfId="1875"/>
    <cellStyle name="Normal 3 2 2 3" xfId="1876"/>
    <cellStyle name="Normal 3 2 3" xfId="1877"/>
    <cellStyle name="Normal 3 2 4" xfId="1878"/>
    <cellStyle name="Normal 3 2 5" xfId="4309"/>
    <cellStyle name="Normal 3 3" xfId="249"/>
    <cellStyle name="Normal 3 3 2" xfId="103"/>
    <cellStyle name="Normal 3 3 2 2" xfId="4312"/>
    <cellStyle name="Normal 3 3 2 3" xfId="4311"/>
    <cellStyle name="Normal 3 3 3" xfId="4313"/>
    <cellStyle name="Normal 3 3 4" xfId="4314"/>
    <cellStyle name="Normal 3 3 5" xfId="4315"/>
    <cellStyle name="Normal 3 3 6" xfId="4310"/>
    <cellStyle name="Normal 3 4" xfId="250"/>
    <cellStyle name="Normal 3 4 2" xfId="1879"/>
    <cellStyle name="Normal 3 4 3" xfId="1880"/>
    <cellStyle name="Normal 3 4 4" xfId="1881"/>
    <cellStyle name="Normal 3 4 5" xfId="4316"/>
    <cellStyle name="Normal 3 5" xfId="530"/>
    <cellStyle name="Normal 3 5 2" xfId="1882"/>
    <cellStyle name="Normal 3 5 3" xfId="4317"/>
    <cellStyle name="Normal 3 6" xfId="1883"/>
    <cellStyle name="Normal 3 6 2" xfId="1884"/>
    <cellStyle name="Normal 3 6 3" xfId="4318"/>
    <cellStyle name="Normal 3 7" xfId="1885"/>
    <cellStyle name="Normal 3 7 2" xfId="1886"/>
    <cellStyle name="Normal 3 7 3" xfId="4319"/>
    <cellStyle name="Normal 3 8" xfId="1887"/>
    <cellStyle name="Normal 3 8 2" xfId="1888"/>
    <cellStyle name="Normal 3 9" xfId="1889"/>
    <cellStyle name="Normal 3 9 2" xfId="1890"/>
    <cellStyle name="Normal 30" xfId="251"/>
    <cellStyle name="Normal 30 2" xfId="252"/>
    <cellStyle name="Normal 30 2 2" xfId="1891"/>
    <cellStyle name="Normal 30 2 3" xfId="1892"/>
    <cellStyle name="Normal 30 3" xfId="1893"/>
    <cellStyle name="Normal 30 4" xfId="1894"/>
    <cellStyle name="Normal 31" xfId="253"/>
    <cellStyle name="Normal 31 2" xfId="254"/>
    <cellStyle name="Normal 31 2 2" xfId="1895"/>
    <cellStyle name="Normal 31 2 3" xfId="1896"/>
    <cellStyle name="Normal 31 3" xfId="1897"/>
    <cellStyle name="Normal 31 4" xfId="1898"/>
    <cellStyle name="Normal 32" xfId="255"/>
    <cellStyle name="Normal 32 2" xfId="256"/>
    <cellStyle name="Normal 32 2 2" xfId="1899"/>
    <cellStyle name="Normal 32 2 3" xfId="1900"/>
    <cellStyle name="Normal 32 3" xfId="1901"/>
    <cellStyle name="Normal 32 4" xfId="1902"/>
    <cellStyle name="Normal 33" xfId="257"/>
    <cellStyle name="Normal 33 2" xfId="258"/>
    <cellStyle name="Normal 33 2 2" xfId="1903"/>
    <cellStyle name="Normal 33 2 3" xfId="1904"/>
    <cellStyle name="Normal 33 3" xfId="1905"/>
    <cellStyle name="Normal 33 4" xfId="1906"/>
    <cellStyle name="Normal 34" xfId="259"/>
    <cellStyle name="Normal 34 2" xfId="260"/>
    <cellStyle name="Normal 34 2 2" xfId="1907"/>
    <cellStyle name="Normal 34 2 3" xfId="1908"/>
    <cellStyle name="Normal 34 3" xfId="1909"/>
    <cellStyle name="Normal 34 4" xfId="1910"/>
    <cellStyle name="Normal 34 5" xfId="4320"/>
    <cellStyle name="Normal 35" xfId="261"/>
    <cellStyle name="Normal 35 2" xfId="262"/>
    <cellStyle name="Normal 35 2 2" xfId="1911"/>
    <cellStyle name="Normal 35 2 3" xfId="1912"/>
    <cellStyle name="Normal 35 3" xfId="263"/>
    <cellStyle name="Normal 35 3 2" xfId="1913"/>
    <cellStyle name="Normal 35 3 3" xfId="1914"/>
    <cellStyle name="Normal 35 4" xfId="1915"/>
    <cellStyle name="Normal 35 5" xfId="1916"/>
    <cellStyle name="Normal 36" xfId="264"/>
    <cellStyle name="Normal 36 2" xfId="265"/>
    <cellStyle name="Normal 36 2 2" xfId="1917"/>
    <cellStyle name="Normal 36 2 3" xfId="1918"/>
    <cellStyle name="Normal 36 3" xfId="266"/>
    <cellStyle name="Normal 36 3 2" xfId="1919"/>
    <cellStyle name="Normal 36 3 3" xfId="1920"/>
    <cellStyle name="Normal 36 4" xfId="267"/>
    <cellStyle name="Normal 36 4 2" xfId="1921"/>
    <cellStyle name="Normal 36 4 3" xfId="1922"/>
    <cellStyle name="Normal 36 5" xfId="268"/>
    <cellStyle name="Normal 36 6" xfId="1923"/>
    <cellStyle name="Normal 37" xfId="269"/>
    <cellStyle name="Normal 37 2" xfId="270"/>
    <cellStyle name="Normal 37 2 2" xfId="1924"/>
    <cellStyle name="Normal 37 2 3" xfId="1925"/>
    <cellStyle name="Normal 37 3" xfId="271"/>
    <cellStyle name="Normal 37 3 2" xfId="1926"/>
    <cellStyle name="Normal 37 3 3" xfId="1927"/>
    <cellStyle name="Normal 37 4" xfId="1928"/>
    <cellStyle name="Normal 37 5" xfId="1929"/>
    <cellStyle name="Normal 38" xfId="272"/>
    <cellStyle name="Normal 38 2" xfId="273"/>
    <cellStyle name="Normal 38 2 2" xfId="1930"/>
    <cellStyle name="Normal 38 2 3" xfId="1931"/>
    <cellStyle name="Normal 38 3" xfId="274"/>
    <cellStyle name="Normal 38 3 2" xfId="1932"/>
    <cellStyle name="Normal 38 3 3" xfId="1933"/>
    <cellStyle name="Normal 38 4" xfId="1934"/>
    <cellStyle name="Normal 38 5" xfId="1935"/>
    <cellStyle name="Normal 39" xfId="275"/>
    <cellStyle name="Normal 39 2" xfId="276"/>
    <cellStyle name="Normal 39 2 2" xfId="1936"/>
    <cellStyle name="Normal 39 2 3" xfId="1937"/>
    <cellStyle name="Normal 39 3" xfId="277"/>
    <cellStyle name="Normal 39 3 2" xfId="1938"/>
    <cellStyle name="Normal 39 3 3" xfId="1939"/>
    <cellStyle name="Normal 39 4" xfId="1940"/>
    <cellStyle name="Normal 39 5" xfId="1941"/>
    <cellStyle name="Normal 4" xfId="84"/>
    <cellStyle name="Normal 4 10" xfId="1942"/>
    <cellStyle name="Normal 4 10 2" xfId="1943"/>
    <cellStyle name="Normal 4 10 2 2" xfId="1944"/>
    <cellStyle name="Normal 4 10 2 2 2" xfId="1945"/>
    <cellStyle name="Normal 4 10 2 2 3" xfId="1946"/>
    <cellStyle name="Normal 4 10 2 3" xfId="1947"/>
    <cellStyle name="Normal 4 10 2 4" xfId="1948"/>
    <cellStyle name="Normal 4 10 3" xfId="1949"/>
    <cellStyle name="Normal 4 10 3 2" xfId="1950"/>
    <cellStyle name="Normal 4 10 3 3" xfId="1951"/>
    <cellStyle name="Normal 4 10 4" xfId="1952"/>
    <cellStyle name="Normal 4 10 4 2" xfId="1953"/>
    <cellStyle name="Normal 4 10 4 3" xfId="1954"/>
    <cellStyle name="Normal 4 10 5" xfId="1955"/>
    <cellStyle name="Normal 4 10 6" xfId="1956"/>
    <cellStyle name="Normal 4 11" xfId="1957"/>
    <cellStyle name="Normal 4 11 2" xfId="1958"/>
    <cellStyle name="Normal 4 11 2 2" xfId="1959"/>
    <cellStyle name="Normal 4 11 2 3" xfId="1960"/>
    <cellStyle name="Normal 4 11 3" xfId="1961"/>
    <cellStyle name="Normal 4 11 3 2" xfId="1962"/>
    <cellStyle name="Normal 4 11 3 3" xfId="1963"/>
    <cellStyle name="Normal 4 11 4" xfId="1964"/>
    <cellStyle name="Normal 4 11 5" xfId="1965"/>
    <cellStyle name="Normal 4 12" xfId="1966"/>
    <cellStyle name="Normal 4 12 2" xfId="1967"/>
    <cellStyle name="Normal 4 12 3" xfId="1968"/>
    <cellStyle name="Normal 4 13" xfId="104"/>
    <cellStyle name="Normal 4 14" xfId="1969"/>
    <cellStyle name="Normal 4 15" xfId="1970"/>
    <cellStyle name="Normal 4 16" xfId="4321"/>
    <cellStyle name="Normal 4 2" xfId="278"/>
    <cellStyle name="Normal 4 2 2" xfId="279"/>
    <cellStyle name="Normal 4 2 2 2" xfId="1971"/>
    <cellStyle name="Normal 4 2 2 2 2" xfId="1972"/>
    <cellStyle name="Normal 4 2 2 2 2 2" xfId="1973"/>
    <cellStyle name="Normal 4 2 2 2 2 2 2" xfId="1974"/>
    <cellStyle name="Normal 4 2 2 2 2 2 3" xfId="1975"/>
    <cellStyle name="Normal 4 2 2 2 2 3" xfId="1976"/>
    <cellStyle name="Normal 4 2 2 2 2 4" xfId="1977"/>
    <cellStyle name="Normal 4 2 2 2 3" xfId="1978"/>
    <cellStyle name="Normal 4 2 2 2 3 2" xfId="1979"/>
    <cellStyle name="Normal 4 2 2 2 3 3" xfId="1980"/>
    <cellStyle name="Normal 4 2 2 2 4" xfId="1981"/>
    <cellStyle name="Normal 4 2 2 2 4 2" xfId="1982"/>
    <cellStyle name="Normal 4 2 2 2 4 3" xfId="1983"/>
    <cellStyle name="Normal 4 2 2 2 5" xfId="1984"/>
    <cellStyle name="Normal 4 2 2 2 6" xfId="1985"/>
    <cellStyle name="Normal 4 2 2 3" xfId="1986"/>
    <cellStyle name="Normal 4 2 2 3 2" xfId="1987"/>
    <cellStyle name="Normal 4 2 2 3 2 2" xfId="1988"/>
    <cellStyle name="Normal 4 2 2 3 2 3" xfId="1989"/>
    <cellStyle name="Normal 4 2 2 3 3" xfId="1990"/>
    <cellStyle name="Normal 4 2 2 3 4" xfId="1991"/>
    <cellStyle name="Normal 4 2 2 4" xfId="1992"/>
    <cellStyle name="Normal 4 2 2 4 2" xfId="1993"/>
    <cellStyle name="Normal 4 2 2 4 3" xfId="1994"/>
    <cellStyle name="Normal 4 2 2 5" xfId="1995"/>
    <cellStyle name="Normal 4 2 2 5 2" xfId="1996"/>
    <cellStyle name="Normal 4 2 2 5 3" xfId="1997"/>
    <cellStyle name="Normal 4 2 2 6" xfId="1998"/>
    <cellStyle name="Normal 4 2 2 7" xfId="1999"/>
    <cellStyle name="Normal 4 2 2 8" xfId="4323"/>
    <cellStyle name="Normal 4 2 3" xfId="2000"/>
    <cellStyle name="Normal 4 2 3 2" xfId="2001"/>
    <cellStyle name="Normal 4 2 3 2 2" xfId="2002"/>
    <cellStyle name="Normal 4 2 3 2 2 2" xfId="2003"/>
    <cellStyle name="Normal 4 2 3 2 2 3" xfId="2004"/>
    <cellStyle name="Normal 4 2 3 2 3" xfId="2005"/>
    <cellStyle name="Normal 4 2 3 2 4" xfId="2006"/>
    <cellStyle name="Normal 4 2 3 3" xfId="2007"/>
    <cellStyle name="Normal 4 2 3 3 2" xfId="2008"/>
    <cellStyle name="Normal 4 2 3 3 3" xfId="2009"/>
    <cellStyle name="Normal 4 2 3 4" xfId="2010"/>
    <cellStyle name="Normal 4 2 3 4 2" xfId="2011"/>
    <cellStyle name="Normal 4 2 3 4 3" xfId="2012"/>
    <cellStyle name="Normal 4 2 3 5" xfId="2013"/>
    <cellStyle name="Normal 4 2 3 6" xfId="2014"/>
    <cellStyle name="Normal 4 2 4" xfId="2015"/>
    <cellStyle name="Normal 4 2 4 2" xfId="2016"/>
    <cellStyle name="Normal 4 2 4 2 2" xfId="2017"/>
    <cellStyle name="Normal 4 2 4 2 3" xfId="2018"/>
    <cellStyle name="Normal 4 2 4 3" xfId="2019"/>
    <cellStyle name="Normal 4 2 4 4" xfId="2020"/>
    <cellStyle name="Normal 4 2 5" xfId="2021"/>
    <cellStyle name="Normal 4 2 5 2" xfId="2022"/>
    <cellStyle name="Normal 4 2 5 3" xfId="2023"/>
    <cellStyle name="Normal 4 2 6" xfId="2024"/>
    <cellStyle name="Normal 4 2 6 2" xfId="2025"/>
    <cellStyle name="Normal 4 2 6 3" xfId="2026"/>
    <cellStyle name="Normal 4 2 7" xfId="2027"/>
    <cellStyle name="Normal 4 2 8" xfId="2028"/>
    <cellStyle name="Normal 4 2 9" xfId="4322"/>
    <cellStyle name="Normal 4 3" xfId="280"/>
    <cellStyle name="Normal 4 3 2" xfId="2029"/>
    <cellStyle name="Normal 4 3 2 2" xfId="2030"/>
    <cellStyle name="Normal 4 3 2 2 2" xfId="2031"/>
    <cellStyle name="Normal 4 3 2 2 2 2" xfId="2032"/>
    <cellStyle name="Normal 4 3 2 2 2 2 2" xfId="2033"/>
    <cellStyle name="Normal 4 3 2 2 2 2 3" xfId="2034"/>
    <cellStyle name="Normal 4 3 2 2 2 3" xfId="2035"/>
    <cellStyle name="Normal 4 3 2 2 2 4" xfId="2036"/>
    <cellStyle name="Normal 4 3 2 2 3" xfId="2037"/>
    <cellStyle name="Normal 4 3 2 2 3 2" xfId="2038"/>
    <cellStyle name="Normal 4 3 2 2 3 3" xfId="2039"/>
    <cellStyle name="Normal 4 3 2 2 4" xfId="2040"/>
    <cellStyle name="Normal 4 3 2 2 4 2" xfId="2041"/>
    <cellStyle name="Normal 4 3 2 2 4 3" xfId="2042"/>
    <cellStyle name="Normal 4 3 2 2 5" xfId="2043"/>
    <cellStyle name="Normal 4 3 2 2 6" xfId="2044"/>
    <cellStyle name="Normal 4 3 2 3" xfId="2045"/>
    <cellStyle name="Normal 4 3 2 3 2" xfId="2046"/>
    <cellStyle name="Normal 4 3 2 3 2 2" xfId="2047"/>
    <cellStyle name="Normal 4 3 2 3 2 3" xfId="2048"/>
    <cellStyle name="Normal 4 3 2 3 3" xfId="2049"/>
    <cellStyle name="Normal 4 3 2 3 4" xfId="2050"/>
    <cellStyle name="Normal 4 3 2 4" xfId="2051"/>
    <cellStyle name="Normal 4 3 2 4 2" xfId="2052"/>
    <cellStyle name="Normal 4 3 2 4 3" xfId="2053"/>
    <cellStyle name="Normal 4 3 2 5" xfId="2054"/>
    <cellStyle name="Normal 4 3 2 5 2" xfId="2055"/>
    <cellStyle name="Normal 4 3 2 5 3" xfId="2056"/>
    <cellStyle name="Normal 4 3 2 6" xfId="2057"/>
    <cellStyle name="Normal 4 3 2 7" xfId="2058"/>
    <cellStyle name="Normal 4 3 3" xfId="2059"/>
    <cellStyle name="Normal 4 3 3 2" xfId="2060"/>
    <cellStyle name="Normal 4 3 3 2 2" xfId="2061"/>
    <cellStyle name="Normal 4 3 3 2 2 2" xfId="2062"/>
    <cellStyle name="Normal 4 3 3 2 2 3" xfId="2063"/>
    <cellStyle name="Normal 4 3 3 2 3" xfId="2064"/>
    <cellStyle name="Normal 4 3 3 2 4" xfId="2065"/>
    <cellStyle name="Normal 4 3 3 3" xfId="2066"/>
    <cellStyle name="Normal 4 3 3 3 2" xfId="2067"/>
    <cellStyle name="Normal 4 3 3 3 3" xfId="2068"/>
    <cellStyle name="Normal 4 3 3 4" xfId="2069"/>
    <cellStyle name="Normal 4 3 3 4 2" xfId="2070"/>
    <cellStyle name="Normal 4 3 3 4 3" xfId="2071"/>
    <cellStyle name="Normal 4 3 3 5" xfId="2072"/>
    <cellStyle name="Normal 4 3 3 6" xfId="2073"/>
    <cellStyle name="Normal 4 3 4" xfId="2074"/>
    <cellStyle name="Normal 4 3 4 2" xfId="2075"/>
    <cellStyle name="Normal 4 3 4 2 2" xfId="2076"/>
    <cellStyle name="Normal 4 3 4 2 3" xfId="2077"/>
    <cellStyle name="Normal 4 3 4 3" xfId="2078"/>
    <cellStyle name="Normal 4 3 4 4" xfId="2079"/>
    <cellStyle name="Normal 4 3 5" xfId="2080"/>
    <cellStyle name="Normal 4 3 5 2" xfId="2081"/>
    <cellStyle name="Normal 4 3 5 3" xfId="2082"/>
    <cellStyle name="Normal 4 3 6" xfId="2083"/>
    <cellStyle name="Normal 4 3 6 2" xfId="2084"/>
    <cellStyle name="Normal 4 3 6 3" xfId="2085"/>
    <cellStyle name="Normal 4 3 7" xfId="2086"/>
    <cellStyle name="Normal 4 3 8" xfId="2087"/>
    <cellStyle name="Normal 4 4" xfId="2088"/>
    <cellStyle name="Normal 4 4 2" xfId="2089"/>
    <cellStyle name="Normal 4 4 2 2" xfId="2090"/>
    <cellStyle name="Normal 4 4 2 2 2" xfId="2091"/>
    <cellStyle name="Normal 4 4 2 2 2 2" xfId="2092"/>
    <cellStyle name="Normal 4 4 2 2 2 2 2" xfId="2093"/>
    <cellStyle name="Normal 4 4 2 2 2 2 3" xfId="2094"/>
    <cellStyle name="Normal 4 4 2 2 2 3" xfId="2095"/>
    <cellStyle name="Normal 4 4 2 2 2 4" xfId="2096"/>
    <cellStyle name="Normal 4 4 2 2 3" xfId="2097"/>
    <cellStyle name="Normal 4 4 2 2 3 2" xfId="2098"/>
    <cellStyle name="Normal 4 4 2 2 3 3" xfId="2099"/>
    <cellStyle name="Normal 4 4 2 2 4" xfId="2100"/>
    <cellStyle name="Normal 4 4 2 2 4 2" xfId="2101"/>
    <cellStyle name="Normal 4 4 2 2 4 3" xfId="2102"/>
    <cellStyle name="Normal 4 4 2 2 5" xfId="2103"/>
    <cellStyle name="Normal 4 4 2 2 6" xfId="2104"/>
    <cellStyle name="Normal 4 4 2 3" xfId="2105"/>
    <cellStyle name="Normal 4 4 2 3 2" xfId="2106"/>
    <cellStyle name="Normal 4 4 2 3 2 2" xfId="2107"/>
    <cellStyle name="Normal 4 4 2 3 2 3" xfId="2108"/>
    <cellStyle name="Normal 4 4 2 3 3" xfId="2109"/>
    <cellStyle name="Normal 4 4 2 3 4" xfId="2110"/>
    <cellStyle name="Normal 4 4 2 4" xfId="2111"/>
    <cellStyle name="Normal 4 4 2 4 2" xfId="2112"/>
    <cellStyle name="Normal 4 4 2 4 3" xfId="2113"/>
    <cellStyle name="Normal 4 4 2 5" xfId="2114"/>
    <cellStyle name="Normal 4 4 2 5 2" xfId="2115"/>
    <cellStyle name="Normal 4 4 2 5 3" xfId="2116"/>
    <cellStyle name="Normal 4 4 2 6" xfId="2117"/>
    <cellStyle name="Normal 4 4 2 7" xfId="2118"/>
    <cellStyle name="Normal 4 4 3" xfId="2119"/>
    <cellStyle name="Normal 4 4 3 2" xfId="2120"/>
    <cellStyle name="Normal 4 4 3 2 2" xfId="2121"/>
    <cellStyle name="Normal 4 4 3 2 2 2" xfId="2122"/>
    <cellStyle name="Normal 4 4 3 2 2 3" xfId="2123"/>
    <cellStyle name="Normal 4 4 3 2 3" xfId="2124"/>
    <cellStyle name="Normal 4 4 3 2 4" xfId="2125"/>
    <cellStyle name="Normal 4 4 3 3" xfId="2126"/>
    <cellStyle name="Normal 4 4 3 3 2" xfId="2127"/>
    <cellStyle name="Normal 4 4 3 3 3" xfId="2128"/>
    <cellStyle name="Normal 4 4 3 4" xfId="2129"/>
    <cellStyle name="Normal 4 4 3 4 2" xfId="2130"/>
    <cellStyle name="Normal 4 4 3 4 3" xfId="2131"/>
    <cellStyle name="Normal 4 4 3 5" xfId="2132"/>
    <cellStyle name="Normal 4 4 3 6" xfId="2133"/>
    <cellStyle name="Normal 4 4 4" xfId="2134"/>
    <cellStyle name="Normal 4 4 4 2" xfId="2135"/>
    <cellStyle name="Normal 4 4 4 2 2" xfId="2136"/>
    <cellStyle name="Normal 4 4 4 2 3" xfId="2137"/>
    <cellStyle name="Normal 4 4 4 3" xfId="2138"/>
    <cellStyle name="Normal 4 4 4 4" xfId="2139"/>
    <cellStyle name="Normal 4 4 5" xfId="2140"/>
    <cellStyle name="Normal 4 4 5 2" xfId="2141"/>
    <cellStyle name="Normal 4 4 5 3" xfId="2142"/>
    <cellStyle name="Normal 4 4 6" xfId="2143"/>
    <cellStyle name="Normal 4 4 6 2" xfId="2144"/>
    <cellStyle name="Normal 4 4 6 3" xfId="2145"/>
    <cellStyle name="Normal 4 4 7" xfId="2146"/>
    <cellStyle name="Normal 4 4 8" xfId="2147"/>
    <cellStyle name="Normal 4 5" xfId="2148"/>
    <cellStyle name="Normal 4 5 2" xfId="2149"/>
    <cellStyle name="Normal 4 5 2 2" xfId="2150"/>
    <cellStyle name="Normal 4 5 2 2 2" xfId="2151"/>
    <cellStyle name="Normal 4 5 2 2 2 2" xfId="2152"/>
    <cellStyle name="Normal 4 5 2 2 2 2 2" xfId="2153"/>
    <cellStyle name="Normal 4 5 2 2 2 2 3" xfId="2154"/>
    <cellStyle name="Normal 4 5 2 2 2 3" xfId="2155"/>
    <cellStyle name="Normal 4 5 2 2 2 4" xfId="2156"/>
    <cellStyle name="Normal 4 5 2 2 3" xfId="2157"/>
    <cellStyle name="Normal 4 5 2 2 3 2" xfId="2158"/>
    <cellStyle name="Normal 4 5 2 2 3 3" xfId="2159"/>
    <cellStyle name="Normal 4 5 2 2 4" xfId="2160"/>
    <cellStyle name="Normal 4 5 2 2 4 2" xfId="2161"/>
    <cellStyle name="Normal 4 5 2 2 4 3" xfId="2162"/>
    <cellStyle name="Normal 4 5 2 2 5" xfId="2163"/>
    <cellStyle name="Normal 4 5 2 2 6" xfId="2164"/>
    <cellStyle name="Normal 4 5 2 3" xfId="2165"/>
    <cellStyle name="Normal 4 5 2 3 2" xfId="2166"/>
    <cellStyle name="Normal 4 5 2 3 2 2" xfId="2167"/>
    <cellStyle name="Normal 4 5 2 3 2 3" xfId="2168"/>
    <cellStyle name="Normal 4 5 2 3 3" xfId="2169"/>
    <cellStyle name="Normal 4 5 2 3 4" xfId="2170"/>
    <cellStyle name="Normal 4 5 2 4" xfId="2171"/>
    <cellStyle name="Normal 4 5 2 4 2" xfId="2172"/>
    <cellStyle name="Normal 4 5 2 4 3" xfId="2173"/>
    <cellStyle name="Normal 4 5 2 5" xfId="2174"/>
    <cellStyle name="Normal 4 5 2 5 2" xfId="2175"/>
    <cellStyle name="Normal 4 5 2 5 3" xfId="2176"/>
    <cellStyle name="Normal 4 5 2 6" xfId="2177"/>
    <cellStyle name="Normal 4 5 2 7" xfId="2178"/>
    <cellStyle name="Normal 4 5 3" xfId="2179"/>
    <cellStyle name="Normal 4 5 3 2" xfId="2180"/>
    <cellStyle name="Normal 4 5 3 2 2" xfId="2181"/>
    <cellStyle name="Normal 4 5 3 2 2 2" xfId="2182"/>
    <cellStyle name="Normal 4 5 3 2 2 3" xfId="2183"/>
    <cellStyle name="Normal 4 5 3 2 3" xfId="2184"/>
    <cellStyle name="Normal 4 5 3 2 4" xfId="2185"/>
    <cellStyle name="Normal 4 5 3 3" xfId="2186"/>
    <cellStyle name="Normal 4 5 3 3 2" xfId="2187"/>
    <cellStyle name="Normal 4 5 3 3 3" xfId="2188"/>
    <cellStyle name="Normal 4 5 3 4" xfId="2189"/>
    <cellStyle name="Normal 4 5 3 4 2" xfId="2190"/>
    <cellStyle name="Normal 4 5 3 4 3" xfId="2191"/>
    <cellStyle name="Normal 4 5 3 5" xfId="2192"/>
    <cellStyle name="Normal 4 5 3 6" xfId="2193"/>
    <cellStyle name="Normal 4 5 4" xfId="2194"/>
    <cellStyle name="Normal 4 5 4 2" xfId="2195"/>
    <cellStyle name="Normal 4 5 4 2 2" xfId="2196"/>
    <cellStyle name="Normal 4 5 4 2 3" xfId="2197"/>
    <cellStyle name="Normal 4 5 4 3" xfId="2198"/>
    <cellStyle name="Normal 4 5 4 4" xfId="2199"/>
    <cellStyle name="Normal 4 5 5" xfId="2200"/>
    <cellStyle name="Normal 4 5 5 2" xfId="2201"/>
    <cellStyle name="Normal 4 5 5 3" xfId="2202"/>
    <cellStyle name="Normal 4 5 6" xfId="2203"/>
    <cellStyle name="Normal 4 5 6 2" xfId="2204"/>
    <cellStyle name="Normal 4 5 6 3" xfId="2205"/>
    <cellStyle name="Normal 4 5 7" xfId="2206"/>
    <cellStyle name="Normal 4 5 8" xfId="2207"/>
    <cellStyle name="Normal 4 6" xfId="2208"/>
    <cellStyle name="Normal 4 6 2" xfId="2209"/>
    <cellStyle name="Normal 4 6 2 2" xfId="2210"/>
    <cellStyle name="Normal 4 6 2 2 2" xfId="2211"/>
    <cellStyle name="Normal 4 6 2 2 2 2" xfId="2212"/>
    <cellStyle name="Normal 4 6 2 2 2 2 2" xfId="2213"/>
    <cellStyle name="Normal 4 6 2 2 2 2 3" xfId="2214"/>
    <cellStyle name="Normal 4 6 2 2 2 3" xfId="2215"/>
    <cellStyle name="Normal 4 6 2 2 2 4" xfId="2216"/>
    <cellStyle name="Normal 4 6 2 2 3" xfId="2217"/>
    <cellStyle name="Normal 4 6 2 2 3 2" xfId="2218"/>
    <cellStyle name="Normal 4 6 2 2 3 3" xfId="2219"/>
    <cellStyle name="Normal 4 6 2 2 4" xfId="2220"/>
    <cellStyle name="Normal 4 6 2 2 4 2" xfId="2221"/>
    <cellStyle name="Normal 4 6 2 2 4 3" xfId="2222"/>
    <cellStyle name="Normal 4 6 2 2 5" xfId="2223"/>
    <cellStyle name="Normal 4 6 2 2 6" xfId="2224"/>
    <cellStyle name="Normal 4 6 2 3" xfId="2225"/>
    <cellStyle name="Normal 4 6 2 3 2" xfId="2226"/>
    <cellStyle name="Normal 4 6 2 3 2 2" xfId="2227"/>
    <cellStyle name="Normal 4 6 2 3 2 3" xfId="2228"/>
    <cellStyle name="Normal 4 6 2 3 3" xfId="2229"/>
    <cellStyle name="Normal 4 6 2 3 4" xfId="2230"/>
    <cellStyle name="Normal 4 6 2 4" xfId="2231"/>
    <cellStyle name="Normal 4 6 2 4 2" xfId="2232"/>
    <cellStyle name="Normal 4 6 2 4 3" xfId="2233"/>
    <cellStyle name="Normal 4 6 2 5" xfId="2234"/>
    <cellStyle name="Normal 4 6 2 5 2" xfId="2235"/>
    <cellStyle name="Normal 4 6 2 5 3" xfId="2236"/>
    <cellStyle name="Normal 4 6 2 6" xfId="2237"/>
    <cellStyle name="Normal 4 6 2 7" xfId="2238"/>
    <cellStyle name="Normal 4 6 3" xfId="2239"/>
    <cellStyle name="Normal 4 6 3 2" xfId="2240"/>
    <cellStyle name="Normal 4 6 3 2 2" xfId="2241"/>
    <cellStyle name="Normal 4 6 3 2 2 2" xfId="2242"/>
    <cellStyle name="Normal 4 6 3 2 2 3" xfId="2243"/>
    <cellStyle name="Normal 4 6 3 2 3" xfId="2244"/>
    <cellStyle name="Normal 4 6 3 2 4" xfId="2245"/>
    <cellStyle name="Normal 4 6 3 3" xfId="2246"/>
    <cellStyle name="Normal 4 6 3 3 2" xfId="2247"/>
    <cellStyle name="Normal 4 6 3 3 3" xfId="2248"/>
    <cellStyle name="Normal 4 6 3 4" xfId="2249"/>
    <cellStyle name="Normal 4 6 3 4 2" xfId="2250"/>
    <cellStyle name="Normal 4 6 3 4 3" xfId="2251"/>
    <cellStyle name="Normal 4 6 3 5" xfId="2252"/>
    <cellStyle name="Normal 4 6 3 6" xfId="2253"/>
    <cellStyle name="Normal 4 6 4" xfId="2254"/>
    <cellStyle name="Normal 4 6 4 2" xfId="2255"/>
    <cellStyle name="Normal 4 6 4 2 2" xfId="2256"/>
    <cellStyle name="Normal 4 6 4 2 3" xfId="2257"/>
    <cellStyle name="Normal 4 6 4 3" xfId="2258"/>
    <cellStyle name="Normal 4 6 4 4" xfId="2259"/>
    <cellStyle name="Normal 4 6 5" xfId="2260"/>
    <cellStyle name="Normal 4 6 5 2" xfId="2261"/>
    <cellStyle name="Normal 4 6 5 3" xfId="2262"/>
    <cellStyle name="Normal 4 6 6" xfId="2263"/>
    <cellStyle name="Normal 4 6 6 2" xfId="2264"/>
    <cellStyle name="Normal 4 6 6 3" xfId="2265"/>
    <cellStyle name="Normal 4 6 7" xfId="2266"/>
    <cellStyle name="Normal 4 6 8" xfId="2267"/>
    <cellStyle name="Normal 4 7" xfId="2268"/>
    <cellStyle name="Normal 4 7 2" xfId="2269"/>
    <cellStyle name="Normal 4 7 2 2" xfId="2270"/>
    <cellStyle name="Normal 4 7 2 2 2" xfId="2271"/>
    <cellStyle name="Normal 4 7 2 2 2 2" xfId="2272"/>
    <cellStyle name="Normal 4 7 2 2 2 2 2" xfId="2273"/>
    <cellStyle name="Normal 4 7 2 2 2 2 3" xfId="2274"/>
    <cellStyle name="Normal 4 7 2 2 2 3" xfId="2275"/>
    <cellStyle name="Normal 4 7 2 2 2 4" xfId="2276"/>
    <cellStyle name="Normal 4 7 2 2 3" xfId="2277"/>
    <cellStyle name="Normal 4 7 2 2 3 2" xfId="2278"/>
    <cellStyle name="Normal 4 7 2 2 3 3" xfId="2279"/>
    <cellStyle name="Normal 4 7 2 2 4" xfId="2280"/>
    <cellStyle name="Normal 4 7 2 2 4 2" xfId="2281"/>
    <cellStyle name="Normal 4 7 2 2 4 3" xfId="2282"/>
    <cellStyle name="Normal 4 7 2 2 5" xfId="2283"/>
    <cellStyle name="Normal 4 7 2 2 6" xfId="2284"/>
    <cellStyle name="Normal 4 7 2 3" xfId="2285"/>
    <cellStyle name="Normal 4 7 2 3 2" xfId="2286"/>
    <cellStyle name="Normal 4 7 2 3 2 2" xfId="2287"/>
    <cellStyle name="Normal 4 7 2 3 2 3" xfId="2288"/>
    <cellStyle name="Normal 4 7 2 3 3" xfId="2289"/>
    <cellStyle name="Normal 4 7 2 3 4" xfId="2290"/>
    <cellStyle name="Normal 4 7 2 4" xfId="2291"/>
    <cellStyle name="Normal 4 7 2 4 2" xfId="2292"/>
    <cellStyle name="Normal 4 7 2 4 3" xfId="2293"/>
    <cellStyle name="Normal 4 7 2 5" xfId="2294"/>
    <cellStyle name="Normal 4 7 2 5 2" xfId="2295"/>
    <cellStyle name="Normal 4 7 2 5 3" xfId="2296"/>
    <cellStyle name="Normal 4 7 2 6" xfId="2297"/>
    <cellStyle name="Normal 4 7 2 7" xfId="2298"/>
    <cellStyle name="Normal 4 7 3" xfId="2299"/>
    <cellStyle name="Normal 4 7 3 2" xfId="2300"/>
    <cellStyle name="Normal 4 7 3 2 2" xfId="2301"/>
    <cellStyle name="Normal 4 7 3 2 2 2" xfId="2302"/>
    <cellStyle name="Normal 4 7 3 2 2 3" xfId="2303"/>
    <cellStyle name="Normal 4 7 3 2 3" xfId="2304"/>
    <cellStyle name="Normal 4 7 3 2 4" xfId="2305"/>
    <cellStyle name="Normal 4 7 3 3" xfId="2306"/>
    <cellStyle name="Normal 4 7 3 3 2" xfId="2307"/>
    <cellStyle name="Normal 4 7 3 3 3" xfId="2308"/>
    <cellStyle name="Normal 4 7 3 4" xfId="2309"/>
    <cellStyle name="Normal 4 7 3 4 2" xfId="2310"/>
    <cellStyle name="Normal 4 7 3 4 3" xfId="2311"/>
    <cellStyle name="Normal 4 7 3 5" xfId="2312"/>
    <cellStyle name="Normal 4 7 3 6" xfId="2313"/>
    <cellStyle name="Normal 4 7 4" xfId="2314"/>
    <cellStyle name="Normal 4 7 4 2" xfId="2315"/>
    <cellStyle name="Normal 4 7 4 2 2" xfId="2316"/>
    <cellStyle name="Normal 4 7 4 2 3" xfId="2317"/>
    <cellStyle name="Normal 4 7 4 3" xfId="2318"/>
    <cellStyle name="Normal 4 7 4 4" xfId="2319"/>
    <cellStyle name="Normal 4 7 5" xfId="2320"/>
    <cellStyle name="Normal 4 7 5 2" xfId="2321"/>
    <cellStyle name="Normal 4 7 5 3" xfId="2322"/>
    <cellStyle name="Normal 4 7 6" xfId="2323"/>
    <cellStyle name="Normal 4 7 6 2" xfId="2324"/>
    <cellStyle name="Normal 4 7 6 3" xfId="2325"/>
    <cellStyle name="Normal 4 7 7" xfId="2326"/>
    <cellStyle name="Normal 4 7 8" xfId="2327"/>
    <cellStyle name="Normal 4 8" xfId="2328"/>
    <cellStyle name="Normal 4 8 2" xfId="2329"/>
    <cellStyle name="Normal 4 8 2 2" xfId="2330"/>
    <cellStyle name="Normal 4 8 2 2 2" xfId="2331"/>
    <cellStyle name="Normal 4 8 2 2 2 2" xfId="2332"/>
    <cellStyle name="Normal 4 8 2 2 2 2 2" xfId="2333"/>
    <cellStyle name="Normal 4 8 2 2 2 2 3" xfId="2334"/>
    <cellStyle name="Normal 4 8 2 2 2 3" xfId="2335"/>
    <cellStyle name="Normal 4 8 2 2 2 4" xfId="2336"/>
    <cellStyle name="Normal 4 8 2 2 3" xfId="2337"/>
    <cellStyle name="Normal 4 8 2 2 3 2" xfId="2338"/>
    <cellStyle name="Normal 4 8 2 2 3 3" xfId="2339"/>
    <cellStyle name="Normal 4 8 2 2 4" xfId="2340"/>
    <cellStyle name="Normal 4 8 2 2 4 2" xfId="2341"/>
    <cellStyle name="Normal 4 8 2 2 4 3" xfId="2342"/>
    <cellStyle name="Normal 4 8 2 2 5" xfId="2343"/>
    <cellStyle name="Normal 4 8 2 2 6" xfId="2344"/>
    <cellStyle name="Normal 4 8 2 3" xfId="2345"/>
    <cellStyle name="Normal 4 8 2 3 2" xfId="2346"/>
    <cellStyle name="Normal 4 8 2 3 2 2" xfId="2347"/>
    <cellStyle name="Normal 4 8 2 3 2 3" xfId="2348"/>
    <cellStyle name="Normal 4 8 2 3 3" xfId="2349"/>
    <cellStyle name="Normal 4 8 2 3 4" xfId="2350"/>
    <cellStyle name="Normal 4 8 2 4" xfId="2351"/>
    <cellStyle name="Normal 4 8 2 4 2" xfId="2352"/>
    <cellStyle name="Normal 4 8 2 4 3" xfId="2353"/>
    <cellStyle name="Normal 4 8 2 5" xfId="2354"/>
    <cellStyle name="Normal 4 8 2 5 2" xfId="2355"/>
    <cellStyle name="Normal 4 8 2 5 3" xfId="2356"/>
    <cellStyle name="Normal 4 8 2 6" xfId="2357"/>
    <cellStyle name="Normal 4 8 2 7" xfId="2358"/>
    <cellStyle name="Normal 4 8 3" xfId="2359"/>
    <cellStyle name="Normal 4 8 3 2" xfId="2360"/>
    <cellStyle name="Normal 4 8 3 2 2" xfId="2361"/>
    <cellStyle name="Normal 4 8 3 2 2 2" xfId="2362"/>
    <cellStyle name="Normal 4 8 3 2 2 3" xfId="2363"/>
    <cellStyle name="Normal 4 8 3 2 3" xfId="2364"/>
    <cellStyle name="Normal 4 8 3 2 4" xfId="2365"/>
    <cellStyle name="Normal 4 8 3 3" xfId="2366"/>
    <cellStyle name="Normal 4 8 3 3 2" xfId="2367"/>
    <cellStyle name="Normal 4 8 3 3 3" xfId="2368"/>
    <cellStyle name="Normal 4 8 3 4" xfId="2369"/>
    <cellStyle name="Normal 4 8 3 4 2" xfId="2370"/>
    <cellStyle name="Normal 4 8 3 4 3" xfId="2371"/>
    <cellStyle name="Normal 4 8 3 5" xfId="2372"/>
    <cellStyle name="Normal 4 8 3 6" xfId="2373"/>
    <cellStyle name="Normal 4 8 4" xfId="2374"/>
    <cellStyle name="Normal 4 8 4 2" xfId="2375"/>
    <cellStyle name="Normal 4 8 4 2 2" xfId="2376"/>
    <cellStyle name="Normal 4 8 4 2 3" xfId="2377"/>
    <cellStyle name="Normal 4 8 4 3" xfId="2378"/>
    <cellStyle name="Normal 4 8 4 4" xfId="2379"/>
    <cellStyle name="Normal 4 8 5" xfId="2380"/>
    <cellStyle name="Normal 4 8 5 2" xfId="2381"/>
    <cellStyle name="Normal 4 8 5 3" xfId="2382"/>
    <cellStyle name="Normal 4 8 6" xfId="2383"/>
    <cellStyle name="Normal 4 8 6 2" xfId="2384"/>
    <cellStyle name="Normal 4 8 6 3" xfId="2385"/>
    <cellStyle name="Normal 4 8 7" xfId="2386"/>
    <cellStyle name="Normal 4 8 8" xfId="2387"/>
    <cellStyle name="Normal 4 9" xfId="2388"/>
    <cellStyle name="Normal 4 9 2" xfId="2389"/>
    <cellStyle name="Normal 4 9 2 2" xfId="2390"/>
    <cellStyle name="Normal 4 9 2 2 2" xfId="2391"/>
    <cellStyle name="Normal 4 9 2 2 2 2" xfId="2392"/>
    <cellStyle name="Normal 4 9 2 2 2 3" xfId="2393"/>
    <cellStyle name="Normal 4 9 2 2 3" xfId="2394"/>
    <cellStyle name="Normal 4 9 2 2 4" xfId="2395"/>
    <cellStyle name="Normal 4 9 2 3" xfId="2396"/>
    <cellStyle name="Normal 4 9 2 3 2" xfId="2397"/>
    <cellStyle name="Normal 4 9 2 3 3" xfId="2398"/>
    <cellStyle name="Normal 4 9 2 4" xfId="2399"/>
    <cellStyle name="Normal 4 9 2 4 2" xfId="2400"/>
    <cellStyle name="Normal 4 9 2 4 3" xfId="2401"/>
    <cellStyle name="Normal 4 9 2 5" xfId="2402"/>
    <cellStyle name="Normal 4 9 2 6" xfId="2403"/>
    <cellStyle name="Normal 4 9 3" xfId="2404"/>
    <cellStyle name="Normal 4 9 3 2" xfId="2405"/>
    <cellStyle name="Normal 4 9 3 2 2" xfId="2406"/>
    <cellStyle name="Normal 4 9 3 2 3" xfId="2407"/>
    <cellStyle name="Normal 4 9 3 3" xfId="2408"/>
    <cellStyle name="Normal 4 9 3 4" xfId="2409"/>
    <cellStyle name="Normal 4 9 4" xfId="2410"/>
    <cellStyle name="Normal 4 9 4 2" xfId="2411"/>
    <cellStyle name="Normal 4 9 4 3" xfId="2412"/>
    <cellStyle name="Normal 4 9 5" xfId="2413"/>
    <cellStyle name="Normal 4 9 5 2" xfId="2414"/>
    <cellStyle name="Normal 4 9 5 3" xfId="2415"/>
    <cellStyle name="Normal 4 9 6" xfId="2416"/>
    <cellStyle name="Normal 4 9 7" xfId="2417"/>
    <cellStyle name="Normal 40" xfId="281"/>
    <cellStyle name="Normal 40 2" xfId="282"/>
    <cellStyle name="Normal 40 2 2" xfId="2418"/>
    <cellStyle name="Normal 40 2 3" xfId="2419"/>
    <cellStyle name="Normal 40 3" xfId="283"/>
    <cellStyle name="Normal 40 3 2" xfId="2420"/>
    <cellStyle name="Normal 40 3 3" xfId="2421"/>
    <cellStyle name="Normal 40 4" xfId="2422"/>
    <cellStyle name="Normal 40 5" xfId="2423"/>
    <cellStyle name="Normal 41" xfId="284"/>
    <cellStyle name="Normal 41 2" xfId="285"/>
    <cellStyle name="Normal 41 2 2" xfId="2424"/>
    <cellStyle name="Normal 41 2 3" xfId="2425"/>
    <cellStyle name="Normal 41 3" xfId="2426"/>
    <cellStyle name="Normal 41 4" xfId="2427"/>
    <cellStyle name="Normal 41 5" xfId="4324"/>
    <cellStyle name="Normal 42" xfId="286"/>
    <cellStyle name="Normal 42 2" xfId="287"/>
    <cellStyle name="Normal 42 2 2" xfId="2428"/>
    <cellStyle name="Normal 42 2 3" xfId="2429"/>
    <cellStyle name="Normal 42 3" xfId="2430"/>
    <cellStyle name="Normal 42 4" xfId="2431"/>
    <cellStyle name="Normal 42 5" xfId="4325"/>
    <cellStyle name="Normal 43" xfId="288"/>
    <cellStyle name="Normal 43 2" xfId="289"/>
    <cellStyle name="Normal 43 2 2" xfId="2432"/>
    <cellStyle name="Normal 43 2 3" xfId="2433"/>
    <cellStyle name="Normal 43 3" xfId="2434"/>
    <cellStyle name="Normal 43 4" xfId="2435"/>
    <cellStyle name="Normal 44" xfId="290"/>
    <cellStyle name="Normal 44 2" xfId="291"/>
    <cellStyle name="Normal 44 2 2" xfId="2436"/>
    <cellStyle name="Normal 44 2 3" xfId="2437"/>
    <cellStyle name="Normal 44 3" xfId="2438"/>
    <cellStyle name="Normal 44 4" xfId="2439"/>
    <cellStyle name="Normal 45" xfId="292"/>
    <cellStyle name="Normal 45 2" xfId="293"/>
    <cellStyle name="Normal 45 2 2" xfId="2440"/>
    <cellStyle name="Normal 45 2 3" xfId="2441"/>
    <cellStyle name="Normal 45 3" xfId="2442"/>
    <cellStyle name="Normal 45 4" xfId="2443"/>
    <cellStyle name="Normal 46" xfId="294"/>
    <cellStyle name="Normal 46 2" xfId="295"/>
    <cellStyle name="Normal 46 2 2" xfId="2444"/>
    <cellStyle name="Normal 46 2 3" xfId="2445"/>
    <cellStyle name="Normal 46 3" xfId="2446"/>
    <cellStyle name="Normal 46 4" xfId="2447"/>
    <cellStyle name="Normal 47" xfId="296"/>
    <cellStyle name="Normal 47 2" xfId="297"/>
    <cellStyle name="Normal 47 2 2" xfId="2448"/>
    <cellStyle name="Normal 47 2 3" xfId="2449"/>
    <cellStyle name="Normal 47 3" xfId="2450"/>
    <cellStyle name="Normal 47 4" xfId="2451"/>
    <cellStyle name="Normal 48" xfId="298"/>
    <cellStyle name="Normal 48 2" xfId="299"/>
    <cellStyle name="Normal 48 2 2" xfId="2452"/>
    <cellStyle name="Normal 48 2 3" xfId="2453"/>
    <cellStyle name="Normal 48 3" xfId="2454"/>
    <cellStyle name="Normal 48 4" xfId="2455"/>
    <cellStyle name="Normal 49" xfId="300"/>
    <cellStyle name="Normal 49 2" xfId="301"/>
    <cellStyle name="Normal 49 2 2" xfId="2456"/>
    <cellStyle name="Normal 49 2 3" xfId="2457"/>
    <cellStyle name="Normal 49 3" xfId="2458"/>
    <cellStyle name="Normal 49 4" xfId="2459"/>
    <cellStyle name="Normal 5" xfId="302"/>
    <cellStyle name="Normal 5 10" xfId="2460"/>
    <cellStyle name="Normal 5 10 2" xfId="2461"/>
    <cellStyle name="Normal 5 10 2 2" xfId="2462"/>
    <cellStyle name="Normal 5 10 2 2 2" xfId="2463"/>
    <cellStyle name="Normal 5 10 2 2 3" xfId="2464"/>
    <cellStyle name="Normal 5 10 2 3" xfId="2465"/>
    <cellStyle name="Normal 5 10 2 4" xfId="2466"/>
    <cellStyle name="Normal 5 10 3" xfId="2467"/>
    <cellStyle name="Normal 5 10 3 2" xfId="2468"/>
    <cellStyle name="Normal 5 10 3 3" xfId="2469"/>
    <cellStyle name="Normal 5 10 4" xfId="2470"/>
    <cellStyle name="Normal 5 10 4 2" xfId="2471"/>
    <cellStyle name="Normal 5 10 4 3" xfId="2472"/>
    <cellStyle name="Normal 5 10 5" xfId="2473"/>
    <cellStyle name="Normal 5 10 6" xfId="2474"/>
    <cellStyle name="Normal 5 11" xfId="2475"/>
    <cellStyle name="Normal 5 11 2" xfId="2476"/>
    <cellStyle name="Normal 5 11 2 2" xfId="2477"/>
    <cellStyle name="Normal 5 11 2 3" xfId="2478"/>
    <cellStyle name="Normal 5 11 3" xfId="2479"/>
    <cellStyle name="Normal 5 11 3 2" xfId="2480"/>
    <cellStyle name="Normal 5 11 3 3" xfId="2481"/>
    <cellStyle name="Normal 5 11 4" xfId="2482"/>
    <cellStyle name="Normal 5 11 5" xfId="2483"/>
    <cellStyle name="Normal 5 12" xfId="2484"/>
    <cellStyle name="Normal 5 12 2" xfId="2485"/>
    <cellStyle name="Normal 5 12 3" xfId="2486"/>
    <cellStyle name="Normal 5 13" xfId="2487"/>
    <cellStyle name="Normal 5 13 2" xfId="2488"/>
    <cellStyle name="Normal 5 13 3" xfId="2489"/>
    <cellStyle name="Normal 5 14" xfId="2490"/>
    <cellStyle name="Normal 5 15" xfId="2491"/>
    <cellStyle name="Normal 5 17" xfId="105"/>
    <cellStyle name="Normal 5 2" xfId="303"/>
    <cellStyle name="Normal 5 2 2" xfId="2492"/>
    <cellStyle name="Normal 5 2 2 2" xfId="2493"/>
    <cellStyle name="Normal 5 2 2 2 2" xfId="2494"/>
    <cellStyle name="Normal 5 2 2 2 2 2" xfId="2495"/>
    <cellStyle name="Normal 5 2 2 2 2 2 2" xfId="2496"/>
    <cellStyle name="Normal 5 2 2 2 2 2 3" xfId="2497"/>
    <cellStyle name="Normal 5 2 2 2 2 3" xfId="2498"/>
    <cellStyle name="Normal 5 2 2 2 2 4" xfId="2499"/>
    <cellStyle name="Normal 5 2 2 2 3" xfId="2500"/>
    <cellStyle name="Normal 5 2 2 2 3 2" xfId="2501"/>
    <cellStyle name="Normal 5 2 2 2 3 3" xfId="2502"/>
    <cellStyle name="Normal 5 2 2 2 4" xfId="2503"/>
    <cellStyle name="Normal 5 2 2 2 4 2" xfId="2504"/>
    <cellStyle name="Normal 5 2 2 2 4 3" xfId="2505"/>
    <cellStyle name="Normal 5 2 2 2 5" xfId="2506"/>
    <cellStyle name="Normal 5 2 2 2 6" xfId="2507"/>
    <cellStyle name="Normal 5 2 2 3" xfId="2508"/>
    <cellStyle name="Normal 5 2 2 3 2" xfId="2509"/>
    <cellStyle name="Normal 5 2 2 3 2 2" xfId="2510"/>
    <cellStyle name="Normal 5 2 2 3 2 3" xfId="2511"/>
    <cellStyle name="Normal 5 2 2 3 3" xfId="2512"/>
    <cellStyle name="Normal 5 2 2 3 4" xfId="2513"/>
    <cellStyle name="Normal 5 2 2 4" xfId="2514"/>
    <cellStyle name="Normal 5 2 2 4 2" xfId="2515"/>
    <cellStyle name="Normal 5 2 2 4 3" xfId="2516"/>
    <cellStyle name="Normal 5 2 2 5" xfId="2517"/>
    <cellStyle name="Normal 5 2 2 5 2" xfId="2518"/>
    <cellStyle name="Normal 5 2 2 5 3" xfId="2519"/>
    <cellStyle name="Normal 5 2 2 6" xfId="2520"/>
    <cellStyle name="Normal 5 2 2 7" xfId="2521"/>
    <cellStyle name="Normal 5 2 2 8" xfId="4327"/>
    <cellStyle name="Normal 5 2 3" xfId="2522"/>
    <cellStyle name="Normal 5 2 3 2" xfId="2523"/>
    <cellStyle name="Normal 5 2 3 2 2" xfId="2524"/>
    <cellStyle name="Normal 5 2 3 2 2 2" xfId="2525"/>
    <cellStyle name="Normal 5 2 3 2 2 3" xfId="2526"/>
    <cellStyle name="Normal 5 2 3 2 3" xfId="2527"/>
    <cellStyle name="Normal 5 2 3 2 4" xfId="2528"/>
    <cellStyle name="Normal 5 2 3 3" xfId="2529"/>
    <cellStyle name="Normal 5 2 3 3 2" xfId="2530"/>
    <cellStyle name="Normal 5 2 3 3 3" xfId="2531"/>
    <cellStyle name="Normal 5 2 3 4" xfId="2532"/>
    <cellStyle name="Normal 5 2 3 4 2" xfId="2533"/>
    <cellStyle name="Normal 5 2 3 4 3" xfId="2534"/>
    <cellStyle name="Normal 5 2 3 5" xfId="2535"/>
    <cellStyle name="Normal 5 2 3 6" xfId="2536"/>
    <cellStyle name="Normal 5 2 4" xfId="2537"/>
    <cellStyle name="Normal 5 2 4 2" xfId="2538"/>
    <cellStyle name="Normal 5 2 4 2 2" xfId="2539"/>
    <cellStyle name="Normal 5 2 4 2 3" xfId="2540"/>
    <cellStyle name="Normal 5 2 4 3" xfId="2541"/>
    <cellStyle name="Normal 5 2 4 4" xfId="2542"/>
    <cellStyle name="Normal 5 2 5" xfId="2543"/>
    <cellStyle name="Normal 5 2 5 2" xfId="2544"/>
    <cellStyle name="Normal 5 2 5 3" xfId="2545"/>
    <cellStyle name="Normal 5 2 6" xfId="2546"/>
    <cellStyle name="Normal 5 2 6 2" xfId="2547"/>
    <cellStyle name="Normal 5 2 6 3" xfId="2548"/>
    <cellStyle name="Normal 5 2 7" xfId="2549"/>
    <cellStyle name="Normal 5 2 8" xfId="2550"/>
    <cellStyle name="Normal 5 2 9" xfId="4326"/>
    <cellStyle name="Normal 5 3" xfId="2551"/>
    <cellStyle name="Normal 5 3 2" xfId="2552"/>
    <cellStyle name="Normal 5 3 2 2" xfId="2553"/>
    <cellStyle name="Normal 5 3 2 2 2" xfId="2554"/>
    <cellStyle name="Normal 5 3 2 2 2 2" xfId="2555"/>
    <cellStyle name="Normal 5 3 2 2 2 2 2" xfId="2556"/>
    <cellStyle name="Normal 5 3 2 2 2 2 3" xfId="2557"/>
    <cellStyle name="Normal 5 3 2 2 2 3" xfId="2558"/>
    <cellStyle name="Normal 5 3 2 2 2 4" xfId="2559"/>
    <cellStyle name="Normal 5 3 2 2 3" xfId="2560"/>
    <cellStyle name="Normal 5 3 2 2 3 2" xfId="2561"/>
    <cellStyle name="Normal 5 3 2 2 3 3" xfId="2562"/>
    <cellStyle name="Normal 5 3 2 2 4" xfId="2563"/>
    <cellStyle name="Normal 5 3 2 2 4 2" xfId="2564"/>
    <cellStyle name="Normal 5 3 2 2 4 3" xfId="2565"/>
    <cellStyle name="Normal 5 3 2 2 5" xfId="2566"/>
    <cellStyle name="Normal 5 3 2 2 6" xfId="2567"/>
    <cellStyle name="Normal 5 3 2 3" xfId="2568"/>
    <cellStyle name="Normal 5 3 2 3 2" xfId="2569"/>
    <cellStyle name="Normal 5 3 2 3 2 2" xfId="2570"/>
    <cellStyle name="Normal 5 3 2 3 2 3" xfId="2571"/>
    <cellStyle name="Normal 5 3 2 3 3" xfId="2572"/>
    <cellStyle name="Normal 5 3 2 3 4" xfId="2573"/>
    <cellStyle name="Normal 5 3 2 4" xfId="2574"/>
    <cellStyle name="Normal 5 3 2 4 2" xfId="2575"/>
    <cellStyle name="Normal 5 3 2 4 3" xfId="2576"/>
    <cellStyle name="Normal 5 3 2 5" xfId="2577"/>
    <cellStyle name="Normal 5 3 2 5 2" xfId="2578"/>
    <cellStyle name="Normal 5 3 2 5 3" xfId="2579"/>
    <cellStyle name="Normal 5 3 2 6" xfId="2580"/>
    <cellStyle name="Normal 5 3 2 7" xfId="2581"/>
    <cellStyle name="Normal 5 3 3" xfId="2582"/>
    <cellStyle name="Normal 5 3 3 2" xfId="2583"/>
    <cellStyle name="Normal 5 3 3 2 2" xfId="2584"/>
    <cellStyle name="Normal 5 3 3 2 2 2" xfId="2585"/>
    <cellStyle name="Normal 5 3 3 2 2 3" xfId="2586"/>
    <cellStyle name="Normal 5 3 3 2 3" xfId="2587"/>
    <cellStyle name="Normal 5 3 3 2 4" xfId="2588"/>
    <cellStyle name="Normal 5 3 3 3" xfId="2589"/>
    <cellStyle name="Normal 5 3 3 3 2" xfId="2590"/>
    <cellStyle name="Normal 5 3 3 3 3" xfId="2591"/>
    <cellStyle name="Normal 5 3 3 4" xfId="2592"/>
    <cellStyle name="Normal 5 3 3 4 2" xfId="2593"/>
    <cellStyle name="Normal 5 3 3 4 3" xfId="2594"/>
    <cellStyle name="Normal 5 3 3 5" xfId="2595"/>
    <cellStyle name="Normal 5 3 3 6" xfId="2596"/>
    <cellStyle name="Normal 5 3 4" xfId="2597"/>
    <cellStyle name="Normal 5 3 4 2" xfId="2598"/>
    <cellStyle name="Normal 5 3 4 2 2" xfId="2599"/>
    <cellStyle name="Normal 5 3 4 2 3" xfId="2600"/>
    <cellStyle name="Normal 5 3 4 3" xfId="2601"/>
    <cellStyle name="Normal 5 3 4 4" xfId="2602"/>
    <cellStyle name="Normal 5 3 5" xfId="2603"/>
    <cellStyle name="Normal 5 3 5 2" xfId="2604"/>
    <cellStyle name="Normal 5 3 5 3" xfId="2605"/>
    <cellStyle name="Normal 5 3 6" xfId="2606"/>
    <cellStyle name="Normal 5 3 6 2" xfId="2607"/>
    <cellStyle name="Normal 5 3 6 3" xfId="2608"/>
    <cellStyle name="Normal 5 3 7" xfId="2609"/>
    <cellStyle name="Normal 5 3 8" xfId="2610"/>
    <cellStyle name="Normal 5 3 9" xfId="4328"/>
    <cellStyle name="Normal 5 4" xfId="2611"/>
    <cellStyle name="Normal 5 4 2" xfId="2612"/>
    <cellStyle name="Normal 5 4 2 2" xfId="2613"/>
    <cellStyle name="Normal 5 4 2 2 2" xfId="2614"/>
    <cellStyle name="Normal 5 4 2 2 2 2" xfId="2615"/>
    <cellStyle name="Normal 5 4 2 2 2 2 2" xfId="2616"/>
    <cellStyle name="Normal 5 4 2 2 2 2 3" xfId="2617"/>
    <cellStyle name="Normal 5 4 2 2 2 3" xfId="2618"/>
    <cellStyle name="Normal 5 4 2 2 2 4" xfId="2619"/>
    <cellStyle name="Normal 5 4 2 2 3" xfId="2620"/>
    <cellStyle name="Normal 5 4 2 2 3 2" xfId="2621"/>
    <cellStyle name="Normal 5 4 2 2 3 3" xfId="2622"/>
    <cellStyle name="Normal 5 4 2 2 4" xfId="2623"/>
    <cellStyle name="Normal 5 4 2 2 4 2" xfId="2624"/>
    <cellStyle name="Normal 5 4 2 2 4 3" xfId="2625"/>
    <cellStyle name="Normal 5 4 2 2 5" xfId="2626"/>
    <cellStyle name="Normal 5 4 2 2 6" xfId="2627"/>
    <cellStyle name="Normal 5 4 2 3" xfId="2628"/>
    <cellStyle name="Normal 5 4 2 3 2" xfId="2629"/>
    <cellStyle name="Normal 5 4 2 3 2 2" xfId="2630"/>
    <cellStyle name="Normal 5 4 2 3 2 3" xfId="2631"/>
    <cellStyle name="Normal 5 4 2 3 3" xfId="2632"/>
    <cellStyle name="Normal 5 4 2 3 4" xfId="2633"/>
    <cellStyle name="Normal 5 4 2 4" xfId="2634"/>
    <cellStyle name="Normal 5 4 2 4 2" xfId="2635"/>
    <cellStyle name="Normal 5 4 2 4 3" xfId="2636"/>
    <cellStyle name="Normal 5 4 2 5" xfId="2637"/>
    <cellStyle name="Normal 5 4 2 5 2" xfId="2638"/>
    <cellStyle name="Normal 5 4 2 5 3" xfId="2639"/>
    <cellStyle name="Normal 5 4 2 6" xfId="2640"/>
    <cellStyle name="Normal 5 4 2 7" xfId="2641"/>
    <cellStyle name="Normal 5 4 3" xfId="2642"/>
    <cellStyle name="Normal 5 4 3 2" xfId="2643"/>
    <cellStyle name="Normal 5 4 3 2 2" xfId="2644"/>
    <cellStyle name="Normal 5 4 3 2 2 2" xfId="2645"/>
    <cellStyle name="Normal 5 4 3 2 2 3" xfId="2646"/>
    <cellStyle name="Normal 5 4 3 2 3" xfId="2647"/>
    <cellStyle name="Normal 5 4 3 2 4" xfId="2648"/>
    <cellStyle name="Normal 5 4 3 3" xfId="2649"/>
    <cellStyle name="Normal 5 4 3 3 2" xfId="2650"/>
    <cellStyle name="Normal 5 4 3 3 3" xfId="2651"/>
    <cellStyle name="Normal 5 4 3 4" xfId="2652"/>
    <cellStyle name="Normal 5 4 3 4 2" xfId="2653"/>
    <cellStyle name="Normal 5 4 3 4 3" xfId="2654"/>
    <cellStyle name="Normal 5 4 3 5" xfId="2655"/>
    <cellStyle name="Normal 5 4 3 6" xfId="2656"/>
    <cellStyle name="Normal 5 4 4" xfId="2657"/>
    <cellStyle name="Normal 5 4 4 2" xfId="2658"/>
    <cellStyle name="Normal 5 4 4 2 2" xfId="2659"/>
    <cellStyle name="Normal 5 4 4 2 3" xfId="2660"/>
    <cellStyle name="Normal 5 4 4 3" xfId="2661"/>
    <cellStyle name="Normal 5 4 4 4" xfId="2662"/>
    <cellStyle name="Normal 5 4 5" xfId="2663"/>
    <cellStyle name="Normal 5 4 5 2" xfId="2664"/>
    <cellStyle name="Normal 5 4 5 3" xfId="2665"/>
    <cellStyle name="Normal 5 4 6" xfId="2666"/>
    <cellStyle name="Normal 5 4 6 2" xfId="2667"/>
    <cellStyle name="Normal 5 4 6 3" xfId="2668"/>
    <cellStyle name="Normal 5 4 7" xfId="2669"/>
    <cellStyle name="Normal 5 4 8" xfId="2670"/>
    <cellStyle name="Normal 5 4 9" xfId="4329"/>
    <cellStyle name="Normal 5 5" xfId="2671"/>
    <cellStyle name="Normal 5 5 2" xfId="2672"/>
    <cellStyle name="Normal 5 5 2 2" xfId="2673"/>
    <cellStyle name="Normal 5 5 2 2 2" xfId="2674"/>
    <cellStyle name="Normal 5 5 2 2 2 2" xfId="2675"/>
    <cellStyle name="Normal 5 5 2 2 2 2 2" xfId="2676"/>
    <cellStyle name="Normal 5 5 2 2 2 2 3" xfId="2677"/>
    <cellStyle name="Normal 5 5 2 2 2 3" xfId="2678"/>
    <cellStyle name="Normal 5 5 2 2 2 4" xfId="2679"/>
    <cellStyle name="Normal 5 5 2 2 3" xfId="2680"/>
    <cellStyle name="Normal 5 5 2 2 3 2" xfId="2681"/>
    <cellStyle name="Normal 5 5 2 2 3 3" xfId="2682"/>
    <cellStyle name="Normal 5 5 2 2 4" xfId="2683"/>
    <cellStyle name="Normal 5 5 2 2 4 2" xfId="2684"/>
    <cellStyle name="Normal 5 5 2 2 4 3" xfId="2685"/>
    <cellStyle name="Normal 5 5 2 2 5" xfId="2686"/>
    <cellStyle name="Normal 5 5 2 2 6" xfId="2687"/>
    <cellStyle name="Normal 5 5 2 3" xfId="2688"/>
    <cellStyle name="Normal 5 5 2 3 2" xfId="2689"/>
    <cellStyle name="Normal 5 5 2 3 2 2" xfId="2690"/>
    <cellStyle name="Normal 5 5 2 3 2 3" xfId="2691"/>
    <cellStyle name="Normal 5 5 2 3 3" xfId="2692"/>
    <cellStyle name="Normal 5 5 2 3 4" xfId="2693"/>
    <cellStyle name="Normal 5 5 2 4" xfId="2694"/>
    <cellStyle name="Normal 5 5 2 4 2" xfId="2695"/>
    <cellStyle name="Normal 5 5 2 4 3" xfId="2696"/>
    <cellStyle name="Normal 5 5 2 5" xfId="2697"/>
    <cellStyle name="Normal 5 5 2 5 2" xfId="2698"/>
    <cellStyle name="Normal 5 5 2 5 3" xfId="2699"/>
    <cellStyle name="Normal 5 5 2 6" xfId="2700"/>
    <cellStyle name="Normal 5 5 2 7" xfId="2701"/>
    <cellStyle name="Normal 5 5 3" xfId="2702"/>
    <cellStyle name="Normal 5 5 3 2" xfId="2703"/>
    <cellStyle name="Normal 5 5 3 2 2" xfId="2704"/>
    <cellStyle name="Normal 5 5 3 2 2 2" xfId="2705"/>
    <cellStyle name="Normal 5 5 3 2 2 3" xfId="2706"/>
    <cellStyle name="Normal 5 5 3 2 3" xfId="2707"/>
    <cellStyle name="Normal 5 5 3 2 4" xfId="2708"/>
    <cellStyle name="Normal 5 5 3 3" xfId="2709"/>
    <cellStyle name="Normal 5 5 3 3 2" xfId="2710"/>
    <cellStyle name="Normal 5 5 3 3 3" xfId="2711"/>
    <cellStyle name="Normal 5 5 3 4" xfId="2712"/>
    <cellStyle name="Normal 5 5 3 4 2" xfId="2713"/>
    <cellStyle name="Normal 5 5 3 4 3" xfId="2714"/>
    <cellStyle name="Normal 5 5 3 5" xfId="2715"/>
    <cellStyle name="Normal 5 5 3 6" xfId="2716"/>
    <cellStyle name="Normal 5 5 4" xfId="2717"/>
    <cellStyle name="Normal 5 5 4 2" xfId="2718"/>
    <cellStyle name="Normal 5 5 4 2 2" xfId="2719"/>
    <cellStyle name="Normal 5 5 4 2 3" xfId="2720"/>
    <cellStyle name="Normal 5 5 4 3" xfId="2721"/>
    <cellStyle name="Normal 5 5 4 4" xfId="2722"/>
    <cellStyle name="Normal 5 5 5" xfId="2723"/>
    <cellStyle name="Normal 5 5 5 2" xfId="2724"/>
    <cellStyle name="Normal 5 5 5 3" xfId="2725"/>
    <cellStyle name="Normal 5 5 6" xfId="2726"/>
    <cellStyle name="Normal 5 5 6 2" xfId="2727"/>
    <cellStyle name="Normal 5 5 6 3" xfId="2728"/>
    <cellStyle name="Normal 5 5 7" xfId="2729"/>
    <cellStyle name="Normal 5 5 8" xfId="2730"/>
    <cellStyle name="Normal 5 6" xfId="2731"/>
    <cellStyle name="Normal 5 6 2" xfId="2732"/>
    <cellStyle name="Normal 5 6 2 2" xfId="2733"/>
    <cellStyle name="Normal 5 6 2 2 2" xfId="2734"/>
    <cellStyle name="Normal 5 6 2 2 2 2" xfId="2735"/>
    <cellStyle name="Normal 5 6 2 2 2 2 2" xfId="2736"/>
    <cellStyle name="Normal 5 6 2 2 2 2 3" xfId="2737"/>
    <cellStyle name="Normal 5 6 2 2 2 3" xfId="2738"/>
    <cellStyle name="Normal 5 6 2 2 2 4" xfId="2739"/>
    <cellStyle name="Normal 5 6 2 2 3" xfId="2740"/>
    <cellStyle name="Normal 5 6 2 2 3 2" xfId="2741"/>
    <cellStyle name="Normal 5 6 2 2 3 3" xfId="2742"/>
    <cellStyle name="Normal 5 6 2 2 4" xfId="2743"/>
    <cellStyle name="Normal 5 6 2 2 4 2" xfId="2744"/>
    <cellStyle name="Normal 5 6 2 2 4 3" xfId="2745"/>
    <cellStyle name="Normal 5 6 2 2 5" xfId="2746"/>
    <cellStyle name="Normal 5 6 2 2 6" xfId="2747"/>
    <cellStyle name="Normal 5 6 2 3" xfId="2748"/>
    <cellStyle name="Normal 5 6 2 3 2" xfId="2749"/>
    <cellStyle name="Normal 5 6 2 3 2 2" xfId="2750"/>
    <cellStyle name="Normal 5 6 2 3 2 3" xfId="2751"/>
    <cellStyle name="Normal 5 6 2 3 3" xfId="2752"/>
    <cellStyle name="Normal 5 6 2 3 4" xfId="2753"/>
    <cellStyle name="Normal 5 6 2 4" xfId="2754"/>
    <cellStyle name="Normal 5 6 2 4 2" xfId="2755"/>
    <cellStyle name="Normal 5 6 2 4 3" xfId="2756"/>
    <cellStyle name="Normal 5 6 2 5" xfId="2757"/>
    <cellStyle name="Normal 5 6 2 5 2" xfId="2758"/>
    <cellStyle name="Normal 5 6 2 5 3" xfId="2759"/>
    <cellStyle name="Normal 5 6 2 6" xfId="2760"/>
    <cellStyle name="Normal 5 6 2 7" xfId="2761"/>
    <cellStyle name="Normal 5 6 3" xfId="2762"/>
    <cellStyle name="Normal 5 6 3 2" xfId="2763"/>
    <cellStyle name="Normal 5 6 3 2 2" xfId="2764"/>
    <cellStyle name="Normal 5 6 3 2 2 2" xfId="2765"/>
    <cellStyle name="Normal 5 6 3 2 2 3" xfId="2766"/>
    <cellStyle name="Normal 5 6 3 2 3" xfId="2767"/>
    <cellStyle name="Normal 5 6 3 2 4" xfId="2768"/>
    <cellStyle name="Normal 5 6 3 3" xfId="2769"/>
    <cellStyle name="Normal 5 6 3 3 2" xfId="2770"/>
    <cellStyle name="Normal 5 6 3 3 3" xfId="2771"/>
    <cellStyle name="Normal 5 6 3 4" xfId="2772"/>
    <cellStyle name="Normal 5 6 3 4 2" xfId="2773"/>
    <cellStyle name="Normal 5 6 3 4 3" xfId="2774"/>
    <cellStyle name="Normal 5 6 3 5" xfId="2775"/>
    <cellStyle name="Normal 5 6 3 6" xfId="2776"/>
    <cellStyle name="Normal 5 6 4" xfId="2777"/>
    <cellStyle name="Normal 5 6 4 2" xfId="2778"/>
    <cellStyle name="Normal 5 6 4 2 2" xfId="2779"/>
    <cellStyle name="Normal 5 6 4 2 3" xfId="2780"/>
    <cellStyle name="Normal 5 6 4 3" xfId="2781"/>
    <cellStyle name="Normal 5 6 4 4" xfId="2782"/>
    <cellStyle name="Normal 5 6 5" xfId="2783"/>
    <cellStyle name="Normal 5 6 5 2" xfId="2784"/>
    <cellStyle name="Normal 5 6 5 3" xfId="2785"/>
    <cellStyle name="Normal 5 6 6" xfId="2786"/>
    <cellStyle name="Normal 5 6 6 2" xfId="2787"/>
    <cellStyle name="Normal 5 6 6 3" xfId="2788"/>
    <cellStyle name="Normal 5 6 7" xfId="2789"/>
    <cellStyle name="Normal 5 6 8" xfId="2790"/>
    <cellStyle name="Normal 5 6 9" xfId="4330"/>
    <cellStyle name="Normal 5 7" xfId="2791"/>
    <cellStyle name="Normal 5 7 2" xfId="2792"/>
    <cellStyle name="Normal 5 7 2 2" xfId="2793"/>
    <cellStyle name="Normal 5 7 2 2 2" xfId="2794"/>
    <cellStyle name="Normal 5 7 2 2 2 2" xfId="2795"/>
    <cellStyle name="Normal 5 7 2 2 2 2 2" xfId="2796"/>
    <cellStyle name="Normal 5 7 2 2 2 2 3" xfId="2797"/>
    <cellStyle name="Normal 5 7 2 2 2 3" xfId="2798"/>
    <cellStyle name="Normal 5 7 2 2 2 4" xfId="2799"/>
    <cellStyle name="Normal 5 7 2 2 3" xfId="2800"/>
    <cellStyle name="Normal 5 7 2 2 3 2" xfId="2801"/>
    <cellStyle name="Normal 5 7 2 2 3 3" xfId="2802"/>
    <cellStyle name="Normal 5 7 2 2 4" xfId="2803"/>
    <cellStyle name="Normal 5 7 2 2 4 2" xfId="2804"/>
    <cellStyle name="Normal 5 7 2 2 4 3" xfId="2805"/>
    <cellStyle name="Normal 5 7 2 2 5" xfId="2806"/>
    <cellStyle name="Normal 5 7 2 2 6" xfId="2807"/>
    <cellStyle name="Normal 5 7 2 3" xfId="2808"/>
    <cellStyle name="Normal 5 7 2 3 2" xfId="2809"/>
    <cellStyle name="Normal 5 7 2 3 2 2" xfId="2810"/>
    <cellStyle name="Normal 5 7 2 3 2 3" xfId="2811"/>
    <cellStyle name="Normal 5 7 2 3 3" xfId="2812"/>
    <cellStyle name="Normal 5 7 2 3 4" xfId="2813"/>
    <cellStyle name="Normal 5 7 2 4" xfId="2814"/>
    <cellStyle name="Normal 5 7 2 4 2" xfId="2815"/>
    <cellStyle name="Normal 5 7 2 4 3" xfId="2816"/>
    <cellStyle name="Normal 5 7 2 5" xfId="2817"/>
    <cellStyle name="Normal 5 7 2 5 2" xfId="2818"/>
    <cellStyle name="Normal 5 7 2 5 3" xfId="2819"/>
    <cellStyle name="Normal 5 7 2 6" xfId="2820"/>
    <cellStyle name="Normal 5 7 2 7" xfId="2821"/>
    <cellStyle name="Normal 5 7 3" xfId="2822"/>
    <cellStyle name="Normal 5 7 3 2" xfId="2823"/>
    <cellStyle name="Normal 5 7 3 2 2" xfId="2824"/>
    <cellStyle name="Normal 5 7 3 2 2 2" xfId="2825"/>
    <cellStyle name="Normal 5 7 3 2 2 3" xfId="2826"/>
    <cellStyle name="Normal 5 7 3 2 3" xfId="2827"/>
    <cellStyle name="Normal 5 7 3 2 4" xfId="2828"/>
    <cellStyle name="Normal 5 7 3 3" xfId="2829"/>
    <cellStyle name="Normal 5 7 3 3 2" xfId="2830"/>
    <cellStyle name="Normal 5 7 3 3 3" xfId="2831"/>
    <cellStyle name="Normal 5 7 3 4" xfId="2832"/>
    <cellStyle name="Normal 5 7 3 4 2" xfId="2833"/>
    <cellStyle name="Normal 5 7 3 4 3" xfId="2834"/>
    <cellStyle name="Normal 5 7 3 5" xfId="2835"/>
    <cellStyle name="Normal 5 7 3 6" xfId="2836"/>
    <cellStyle name="Normal 5 7 4" xfId="2837"/>
    <cellStyle name="Normal 5 7 4 2" xfId="2838"/>
    <cellStyle name="Normal 5 7 4 2 2" xfId="2839"/>
    <cellStyle name="Normal 5 7 4 2 3" xfId="2840"/>
    <cellStyle name="Normal 5 7 4 3" xfId="2841"/>
    <cellStyle name="Normal 5 7 4 4" xfId="2842"/>
    <cellStyle name="Normal 5 7 5" xfId="2843"/>
    <cellStyle name="Normal 5 7 5 2" xfId="2844"/>
    <cellStyle name="Normal 5 7 5 3" xfId="2845"/>
    <cellStyle name="Normal 5 7 6" xfId="2846"/>
    <cellStyle name="Normal 5 7 6 2" xfId="2847"/>
    <cellStyle name="Normal 5 7 6 3" xfId="2848"/>
    <cellStyle name="Normal 5 7 7" xfId="2849"/>
    <cellStyle name="Normal 5 7 8" xfId="2850"/>
    <cellStyle name="Normal 5 8" xfId="2851"/>
    <cellStyle name="Normal 5 8 2" xfId="2852"/>
    <cellStyle name="Normal 5 8 2 2" xfId="2853"/>
    <cellStyle name="Normal 5 8 2 2 2" xfId="2854"/>
    <cellStyle name="Normal 5 8 2 2 2 2" xfId="2855"/>
    <cellStyle name="Normal 5 8 2 2 2 2 2" xfId="2856"/>
    <cellStyle name="Normal 5 8 2 2 2 2 3" xfId="2857"/>
    <cellStyle name="Normal 5 8 2 2 2 3" xfId="2858"/>
    <cellStyle name="Normal 5 8 2 2 2 4" xfId="2859"/>
    <cellStyle name="Normal 5 8 2 2 3" xfId="2860"/>
    <cellStyle name="Normal 5 8 2 2 3 2" xfId="2861"/>
    <cellStyle name="Normal 5 8 2 2 3 3" xfId="2862"/>
    <cellStyle name="Normal 5 8 2 2 4" xfId="2863"/>
    <cellStyle name="Normal 5 8 2 2 4 2" xfId="2864"/>
    <cellStyle name="Normal 5 8 2 2 4 3" xfId="2865"/>
    <cellStyle name="Normal 5 8 2 2 5" xfId="2866"/>
    <cellStyle name="Normal 5 8 2 2 6" xfId="2867"/>
    <cellStyle name="Normal 5 8 2 3" xfId="2868"/>
    <cellStyle name="Normal 5 8 2 3 2" xfId="2869"/>
    <cellStyle name="Normal 5 8 2 3 2 2" xfId="2870"/>
    <cellStyle name="Normal 5 8 2 3 2 3" xfId="2871"/>
    <cellStyle name="Normal 5 8 2 3 3" xfId="2872"/>
    <cellStyle name="Normal 5 8 2 3 4" xfId="2873"/>
    <cellStyle name="Normal 5 8 2 4" xfId="2874"/>
    <cellStyle name="Normal 5 8 2 4 2" xfId="2875"/>
    <cellStyle name="Normal 5 8 2 4 3" xfId="2876"/>
    <cellStyle name="Normal 5 8 2 5" xfId="2877"/>
    <cellStyle name="Normal 5 8 2 5 2" xfId="2878"/>
    <cellStyle name="Normal 5 8 2 5 3" xfId="2879"/>
    <cellStyle name="Normal 5 8 2 6" xfId="2880"/>
    <cellStyle name="Normal 5 8 2 7" xfId="2881"/>
    <cellStyle name="Normal 5 8 3" xfId="2882"/>
    <cellStyle name="Normal 5 8 3 2" xfId="2883"/>
    <cellStyle name="Normal 5 8 3 2 2" xfId="2884"/>
    <cellStyle name="Normal 5 8 3 2 2 2" xfId="2885"/>
    <cellStyle name="Normal 5 8 3 2 2 3" xfId="2886"/>
    <cellStyle name="Normal 5 8 3 2 3" xfId="2887"/>
    <cellStyle name="Normal 5 8 3 2 4" xfId="2888"/>
    <cellStyle name="Normal 5 8 3 3" xfId="2889"/>
    <cellStyle name="Normal 5 8 3 3 2" xfId="2890"/>
    <cellStyle name="Normal 5 8 3 3 3" xfId="2891"/>
    <cellStyle name="Normal 5 8 3 4" xfId="2892"/>
    <cellStyle name="Normal 5 8 3 4 2" xfId="2893"/>
    <cellStyle name="Normal 5 8 3 4 3" xfId="2894"/>
    <cellStyle name="Normal 5 8 3 5" xfId="2895"/>
    <cellStyle name="Normal 5 8 3 6" xfId="2896"/>
    <cellStyle name="Normal 5 8 4" xfId="2897"/>
    <cellStyle name="Normal 5 8 4 2" xfId="2898"/>
    <cellStyle name="Normal 5 8 4 2 2" xfId="2899"/>
    <cellStyle name="Normal 5 8 4 2 3" xfId="2900"/>
    <cellStyle name="Normal 5 8 4 3" xfId="2901"/>
    <cellStyle name="Normal 5 8 4 4" xfId="2902"/>
    <cellStyle name="Normal 5 8 5" xfId="2903"/>
    <cellStyle name="Normal 5 8 5 2" xfId="2904"/>
    <cellStyle name="Normal 5 8 5 3" xfId="2905"/>
    <cellStyle name="Normal 5 8 6" xfId="2906"/>
    <cellStyle name="Normal 5 8 6 2" xfId="2907"/>
    <cellStyle name="Normal 5 8 6 3" xfId="2908"/>
    <cellStyle name="Normal 5 8 7" xfId="2909"/>
    <cellStyle name="Normal 5 8 8" xfId="2910"/>
    <cellStyle name="Normal 5 9" xfId="2911"/>
    <cellStyle name="Normal 5 9 2" xfId="2912"/>
    <cellStyle name="Normal 5 9 2 2" xfId="2913"/>
    <cellStyle name="Normal 5 9 2 2 2" xfId="2914"/>
    <cellStyle name="Normal 5 9 2 2 2 2" xfId="2915"/>
    <cellStyle name="Normal 5 9 2 2 2 3" xfId="2916"/>
    <cellStyle name="Normal 5 9 2 2 3" xfId="2917"/>
    <cellStyle name="Normal 5 9 2 2 4" xfId="2918"/>
    <cellStyle name="Normal 5 9 2 3" xfId="2919"/>
    <cellStyle name="Normal 5 9 2 3 2" xfId="2920"/>
    <cellStyle name="Normal 5 9 2 3 3" xfId="2921"/>
    <cellStyle name="Normal 5 9 2 4" xfId="2922"/>
    <cellStyle name="Normal 5 9 2 4 2" xfId="2923"/>
    <cellStyle name="Normal 5 9 2 4 3" xfId="2924"/>
    <cellStyle name="Normal 5 9 2 5" xfId="2925"/>
    <cellStyle name="Normal 5 9 2 6" xfId="2926"/>
    <cellStyle name="Normal 5 9 3" xfId="2927"/>
    <cellStyle name="Normal 5 9 3 2" xfId="2928"/>
    <cellStyle name="Normal 5 9 3 2 2" xfId="2929"/>
    <cellStyle name="Normal 5 9 3 2 3" xfId="2930"/>
    <cellStyle name="Normal 5 9 3 3" xfId="2931"/>
    <cellStyle name="Normal 5 9 3 4" xfId="2932"/>
    <cellStyle name="Normal 5 9 4" xfId="2933"/>
    <cellStyle name="Normal 5 9 4 2" xfId="2934"/>
    <cellStyle name="Normal 5 9 4 3" xfId="2935"/>
    <cellStyle name="Normal 5 9 5" xfId="2936"/>
    <cellStyle name="Normal 5 9 5 2" xfId="2937"/>
    <cellStyle name="Normal 5 9 5 3" xfId="2938"/>
    <cellStyle name="Normal 5 9 6" xfId="2939"/>
    <cellStyle name="Normal 5 9 7" xfId="2940"/>
    <cellStyle name="Normal 50" xfId="304"/>
    <cellStyle name="Normal 50 2" xfId="305"/>
    <cellStyle name="Normal 50 2 2" xfId="2941"/>
    <cellStyle name="Normal 50 2 3" xfId="2942"/>
    <cellStyle name="Normal 50 3" xfId="2943"/>
    <cellStyle name="Normal 50 4" xfId="2944"/>
    <cellStyle name="Normal 51" xfId="306"/>
    <cellStyle name="Normal 51 2" xfId="307"/>
    <cellStyle name="Normal 51 2 2" xfId="2945"/>
    <cellStyle name="Normal 51 2 3" xfId="2946"/>
    <cellStyle name="Normal 51 3" xfId="2947"/>
    <cellStyle name="Normal 51 4" xfId="2948"/>
    <cellStyle name="Normal 52" xfId="308"/>
    <cellStyle name="Normal 52 2" xfId="309"/>
    <cellStyle name="Normal 52 2 2" xfId="2949"/>
    <cellStyle name="Normal 52 2 3" xfId="2950"/>
    <cellStyle name="Normal 52 3" xfId="2951"/>
    <cellStyle name="Normal 52 4" xfId="2952"/>
    <cellStyle name="Normal 53" xfId="310"/>
    <cellStyle name="Normal 53 2" xfId="311"/>
    <cellStyle name="Normal 53 2 2" xfId="2953"/>
    <cellStyle name="Normal 53 2 3" xfId="2954"/>
    <cellStyle name="Normal 53 3" xfId="2955"/>
    <cellStyle name="Normal 53 4" xfId="2956"/>
    <cellStyle name="Normal 54" xfId="312"/>
    <cellStyle name="Normal 54 2" xfId="313"/>
    <cellStyle name="Normal 54 2 2" xfId="2957"/>
    <cellStyle name="Normal 54 2 3" xfId="2958"/>
    <cellStyle name="Normal 54 3" xfId="2959"/>
    <cellStyle name="Normal 54 4" xfId="2960"/>
    <cellStyle name="Normal 55" xfId="314"/>
    <cellStyle name="Normal 55 2" xfId="315"/>
    <cellStyle name="Normal 55 2 2" xfId="2961"/>
    <cellStyle name="Normal 55 2 3" xfId="2962"/>
    <cellStyle name="Normal 55 3" xfId="2963"/>
    <cellStyle name="Normal 55 4" xfId="2964"/>
    <cellStyle name="Normal 56" xfId="316"/>
    <cellStyle name="Normal 56 2" xfId="317"/>
    <cellStyle name="Normal 56 2 2" xfId="2965"/>
    <cellStyle name="Normal 56 2 3" xfId="2966"/>
    <cellStyle name="Normal 56 3" xfId="2967"/>
    <cellStyle name="Normal 56 4" xfId="2968"/>
    <cellStyle name="Normal 57" xfId="318"/>
    <cellStyle name="Normal 57 2" xfId="319"/>
    <cellStyle name="Normal 57 2 2" xfId="2969"/>
    <cellStyle name="Normal 57 2 3" xfId="2970"/>
    <cellStyle name="Normal 57 3" xfId="2971"/>
    <cellStyle name="Normal 57 4" xfId="2972"/>
    <cellStyle name="Normal 58" xfId="320"/>
    <cellStyle name="Normal 58 2" xfId="321"/>
    <cellStyle name="Normal 58 2 2" xfId="2973"/>
    <cellStyle name="Normal 58 2 3" xfId="2974"/>
    <cellStyle name="Normal 58 3" xfId="2975"/>
    <cellStyle name="Normal 58 4" xfId="2976"/>
    <cellStyle name="Normal 59" xfId="322"/>
    <cellStyle name="Normal 59 2" xfId="323"/>
    <cellStyle name="Normal 59 2 2" xfId="2977"/>
    <cellStyle name="Normal 59 2 3" xfId="2978"/>
    <cellStyle name="Normal 59 2 4" xfId="4331"/>
    <cellStyle name="Normal 59 3" xfId="2979"/>
    <cellStyle name="Normal 59 4" xfId="2980"/>
    <cellStyle name="Normal 6" xfId="324"/>
    <cellStyle name="Normal 6 10" xfId="2981"/>
    <cellStyle name="Normal 6 10 2" xfId="2982"/>
    <cellStyle name="Normal 6 10 2 2" xfId="2983"/>
    <cellStyle name="Normal 6 10 2 2 2" xfId="2984"/>
    <cellStyle name="Normal 6 10 2 2 3" xfId="2985"/>
    <cellStyle name="Normal 6 10 2 3" xfId="2986"/>
    <cellStyle name="Normal 6 10 2 4" xfId="2987"/>
    <cellStyle name="Normal 6 10 3" xfId="2988"/>
    <cellStyle name="Normal 6 10 3 2" xfId="2989"/>
    <cellStyle name="Normal 6 10 3 3" xfId="2990"/>
    <cellStyle name="Normal 6 10 4" xfId="2991"/>
    <cellStyle name="Normal 6 10 4 2" xfId="2992"/>
    <cellStyle name="Normal 6 10 4 3" xfId="2993"/>
    <cellStyle name="Normal 6 10 5" xfId="2994"/>
    <cellStyle name="Normal 6 10 6" xfId="2995"/>
    <cellStyle name="Normal 6 11" xfId="2996"/>
    <cellStyle name="Normal 6 11 2" xfId="2997"/>
    <cellStyle name="Normal 6 11 2 2" xfId="2998"/>
    <cellStyle name="Normal 6 11 2 3" xfId="2999"/>
    <cellStyle name="Normal 6 11 3" xfId="3000"/>
    <cellStyle name="Normal 6 11 4" xfId="3001"/>
    <cellStyle name="Normal 6 12" xfId="3002"/>
    <cellStyle name="Normal 6 12 2" xfId="3003"/>
    <cellStyle name="Normal 6 12 3" xfId="3004"/>
    <cellStyle name="Normal 6 13" xfId="3005"/>
    <cellStyle name="Normal 6 13 2" xfId="3006"/>
    <cellStyle name="Normal 6 13 3" xfId="3007"/>
    <cellStyle name="Normal 6 14" xfId="3008"/>
    <cellStyle name="Normal 6 15" xfId="3009"/>
    <cellStyle name="Normal 6 2" xfId="325"/>
    <cellStyle name="Normal 6 2 2" xfId="326"/>
    <cellStyle name="Normal 6 2 2 2" xfId="3010"/>
    <cellStyle name="Normal 6 2 2 2 2" xfId="3011"/>
    <cellStyle name="Normal 6 2 2 2 2 2" xfId="3012"/>
    <cellStyle name="Normal 6 2 2 2 2 2 2" xfId="3013"/>
    <cellStyle name="Normal 6 2 2 2 2 2 3" xfId="3014"/>
    <cellStyle name="Normal 6 2 2 2 2 3" xfId="3015"/>
    <cellStyle name="Normal 6 2 2 2 2 4" xfId="3016"/>
    <cellStyle name="Normal 6 2 2 2 3" xfId="3017"/>
    <cellStyle name="Normal 6 2 2 2 3 2" xfId="3018"/>
    <cellStyle name="Normal 6 2 2 2 3 3" xfId="3019"/>
    <cellStyle name="Normal 6 2 2 2 4" xfId="3020"/>
    <cellStyle name="Normal 6 2 2 2 4 2" xfId="3021"/>
    <cellStyle name="Normal 6 2 2 2 4 3" xfId="3022"/>
    <cellStyle name="Normal 6 2 2 2 5" xfId="3023"/>
    <cellStyle name="Normal 6 2 2 2 6" xfId="3024"/>
    <cellStyle name="Normal 6 2 2 3" xfId="3025"/>
    <cellStyle name="Normal 6 2 2 3 2" xfId="3026"/>
    <cellStyle name="Normal 6 2 2 3 2 2" xfId="3027"/>
    <cellStyle name="Normal 6 2 2 3 2 3" xfId="3028"/>
    <cellStyle name="Normal 6 2 2 3 3" xfId="3029"/>
    <cellStyle name="Normal 6 2 2 3 4" xfId="3030"/>
    <cellStyle name="Normal 6 2 2 4" xfId="3031"/>
    <cellStyle name="Normal 6 2 2 4 2" xfId="3032"/>
    <cellStyle name="Normal 6 2 2 4 3" xfId="3033"/>
    <cellStyle name="Normal 6 2 2 5" xfId="3034"/>
    <cellStyle name="Normal 6 2 2 5 2" xfId="3035"/>
    <cellStyle name="Normal 6 2 2 5 3" xfId="3036"/>
    <cellStyle name="Normal 6 2 2 6" xfId="3037"/>
    <cellStyle name="Normal 6 2 2 7" xfId="3038"/>
    <cellStyle name="Normal 6 2 3" xfId="3039"/>
    <cellStyle name="Normal 6 2 3 2" xfId="3040"/>
    <cellStyle name="Normal 6 2 3 2 2" xfId="3041"/>
    <cellStyle name="Normal 6 2 3 2 2 2" xfId="3042"/>
    <cellStyle name="Normal 6 2 3 2 2 3" xfId="3043"/>
    <cellStyle name="Normal 6 2 3 2 3" xfId="3044"/>
    <cellStyle name="Normal 6 2 3 2 4" xfId="3045"/>
    <cellStyle name="Normal 6 2 3 3" xfId="3046"/>
    <cellStyle name="Normal 6 2 3 3 2" xfId="3047"/>
    <cellStyle name="Normal 6 2 3 3 3" xfId="3048"/>
    <cellStyle name="Normal 6 2 3 4" xfId="3049"/>
    <cellStyle name="Normal 6 2 3 4 2" xfId="3050"/>
    <cellStyle name="Normal 6 2 3 4 3" xfId="3051"/>
    <cellStyle name="Normal 6 2 3 5" xfId="3052"/>
    <cellStyle name="Normal 6 2 3 6" xfId="3053"/>
    <cellStyle name="Normal 6 2 4" xfId="3054"/>
    <cellStyle name="Normal 6 2 4 2" xfId="3055"/>
    <cellStyle name="Normal 6 2 4 2 2" xfId="3056"/>
    <cellStyle name="Normal 6 2 4 2 3" xfId="3057"/>
    <cellStyle name="Normal 6 2 4 3" xfId="3058"/>
    <cellStyle name="Normal 6 2 4 4" xfId="3059"/>
    <cellStyle name="Normal 6 2 5" xfId="3060"/>
    <cellStyle name="Normal 6 2 5 2" xfId="3061"/>
    <cellStyle name="Normal 6 2 5 3" xfId="3062"/>
    <cellStyle name="Normal 6 2 6" xfId="3063"/>
    <cellStyle name="Normal 6 2 6 2" xfId="3064"/>
    <cellStyle name="Normal 6 2 6 3" xfId="3065"/>
    <cellStyle name="Normal 6 2 7" xfId="3066"/>
    <cellStyle name="Normal 6 2 8" xfId="3067"/>
    <cellStyle name="Normal 6 2 9" xfId="4332"/>
    <cellStyle name="Normal 6 3" xfId="327"/>
    <cellStyle name="Normal 6 3 2" xfId="3068"/>
    <cellStyle name="Normal 6 3 2 2" xfId="3069"/>
    <cellStyle name="Normal 6 3 2 2 2" xfId="3070"/>
    <cellStyle name="Normal 6 3 2 2 2 2" xfId="3071"/>
    <cellStyle name="Normal 6 3 2 2 2 2 2" xfId="3072"/>
    <cellStyle name="Normal 6 3 2 2 2 2 3" xfId="3073"/>
    <cellStyle name="Normal 6 3 2 2 2 3" xfId="3074"/>
    <cellStyle name="Normal 6 3 2 2 2 4" xfId="3075"/>
    <cellStyle name="Normal 6 3 2 2 3" xfId="3076"/>
    <cellStyle name="Normal 6 3 2 2 3 2" xfId="3077"/>
    <cellStyle name="Normal 6 3 2 2 3 3" xfId="3078"/>
    <cellStyle name="Normal 6 3 2 2 4" xfId="3079"/>
    <cellStyle name="Normal 6 3 2 2 4 2" xfId="3080"/>
    <cellStyle name="Normal 6 3 2 2 4 3" xfId="3081"/>
    <cellStyle name="Normal 6 3 2 2 5" xfId="3082"/>
    <cellStyle name="Normal 6 3 2 2 6" xfId="3083"/>
    <cellStyle name="Normal 6 3 2 3" xfId="3084"/>
    <cellStyle name="Normal 6 3 2 3 2" xfId="3085"/>
    <cellStyle name="Normal 6 3 2 3 2 2" xfId="3086"/>
    <cellStyle name="Normal 6 3 2 3 2 3" xfId="3087"/>
    <cellStyle name="Normal 6 3 2 3 3" xfId="3088"/>
    <cellStyle name="Normal 6 3 2 3 4" xfId="3089"/>
    <cellStyle name="Normal 6 3 2 4" xfId="3090"/>
    <cellStyle name="Normal 6 3 2 4 2" xfId="3091"/>
    <cellStyle name="Normal 6 3 2 4 3" xfId="3092"/>
    <cellStyle name="Normal 6 3 2 5" xfId="3093"/>
    <cellStyle name="Normal 6 3 2 5 2" xfId="3094"/>
    <cellStyle name="Normal 6 3 2 5 3" xfId="3095"/>
    <cellStyle name="Normal 6 3 2 6" xfId="3096"/>
    <cellStyle name="Normal 6 3 2 7" xfId="3097"/>
    <cellStyle name="Normal 6 3 3" xfId="3098"/>
    <cellStyle name="Normal 6 3 3 2" xfId="3099"/>
    <cellStyle name="Normal 6 3 3 2 2" xfId="3100"/>
    <cellStyle name="Normal 6 3 3 2 2 2" xfId="3101"/>
    <cellStyle name="Normal 6 3 3 2 2 3" xfId="3102"/>
    <cellStyle name="Normal 6 3 3 2 3" xfId="3103"/>
    <cellStyle name="Normal 6 3 3 2 4" xfId="3104"/>
    <cellStyle name="Normal 6 3 3 3" xfId="3105"/>
    <cellStyle name="Normal 6 3 3 3 2" xfId="3106"/>
    <cellStyle name="Normal 6 3 3 3 3" xfId="3107"/>
    <cellStyle name="Normal 6 3 3 4" xfId="3108"/>
    <cellStyle name="Normal 6 3 3 4 2" xfId="3109"/>
    <cellStyle name="Normal 6 3 3 4 3" xfId="3110"/>
    <cellStyle name="Normal 6 3 3 5" xfId="3111"/>
    <cellStyle name="Normal 6 3 3 6" xfId="3112"/>
    <cellStyle name="Normal 6 3 4" xfId="3113"/>
    <cellStyle name="Normal 6 3 4 2" xfId="3114"/>
    <cellStyle name="Normal 6 3 4 2 2" xfId="3115"/>
    <cellStyle name="Normal 6 3 4 2 3" xfId="3116"/>
    <cellStyle name="Normal 6 3 4 3" xfId="3117"/>
    <cellStyle name="Normal 6 3 4 4" xfId="3118"/>
    <cellStyle name="Normal 6 3 5" xfId="3119"/>
    <cellStyle name="Normal 6 3 5 2" xfId="3120"/>
    <cellStyle name="Normal 6 3 5 3" xfId="3121"/>
    <cellStyle name="Normal 6 3 6" xfId="3122"/>
    <cellStyle name="Normal 6 3 6 2" xfId="3123"/>
    <cellStyle name="Normal 6 3 6 3" xfId="3124"/>
    <cellStyle name="Normal 6 3 7" xfId="3125"/>
    <cellStyle name="Normal 6 3 8" xfId="3126"/>
    <cellStyle name="Normal 6 3 9" xfId="4333"/>
    <cellStyle name="Normal 6 4" xfId="3127"/>
    <cellStyle name="Normal 6 4 2" xfId="3128"/>
    <cellStyle name="Normal 6 4 2 2" xfId="3129"/>
    <cellStyle name="Normal 6 4 2 2 2" xfId="3130"/>
    <cellStyle name="Normal 6 4 2 2 2 2" xfId="3131"/>
    <cellStyle name="Normal 6 4 2 2 2 2 2" xfId="3132"/>
    <cellStyle name="Normal 6 4 2 2 2 2 3" xfId="3133"/>
    <cellStyle name="Normal 6 4 2 2 2 3" xfId="3134"/>
    <cellStyle name="Normal 6 4 2 2 2 4" xfId="3135"/>
    <cellStyle name="Normal 6 4 2 2 3" xfId="3136"/>
    <cellStyle name="Normal 6 4 2 2 3 2" xfId="3137"/>
    <cellStyle name="Normal 6 4 2 2 3 3" xfId="3138"/>
    <cellStyle name="Normal 6 4 2 2 4" xfId="3139"/>
    <cellStyle name="Normal 6 4 2 2 4 2" xfId="3140"/>
    <cellStyle name="Normal 6 4 2 2 4 3" xfId="3141"/>
    <cellStyle name="Normal 6 4 2 2 5" xfId="3142"/>
    <cellStyle name="Normal 6 4 2 2 6" xfId="3143"/>
    <cellStyle name="Normal 6 4 2 3" xfId="3144"/>
    <cellStyle name="Normal 6 4 2 3 2" xfId="3145"/>
    <cellStyle name="Normal 6 4 2 3 2 2" xfId="3146"/>
    <cellStyle name="Normal 6 4 2 3 2 3" xfId="3147"/>
    <cellStyle name="Normal 6 4 2 3 3" xfId="3148"/>
    <cellStyle name="Normal 6 4 2 3 4" xfId="3149"/>
    <cellStyle name="Normal 6 4 2 4" xfId="3150"/>
    <cellStyle name="Normal 6 4 2 4 2" xfId="3151"/>
    <cellStyle name="Normal 6 4 2 4 3" xfId="3152"/>
    <cellStyle name="Normal 6 4 2 5" xfId="3153"/>
    <cellStyle name="Normal 6 4 2 5 2" xfId="3154"/>
    <cellStyle name="Normal 6 4 2 5 3" xfId="3155"/>
    <cellStyle name="Normal 6 4 2 6" xfId="3156"/>
    <cellStyle name="Normal 6 4 2 7" xfId="3157"/>
    <cellStyle name="Normal 6 4 3" xfId="3158"/>
    <cellStyle name="Normal 6 4 3 2" xfId="3159"/>
    <cellStyle name="Normal 6 4 3 2 2" xfId="3160"/>
    <cellStyle name="Normal 6 4 3 2 2 2" xfId="3161"/>
    <cellStyle name="Normal 6 4 3 2 2 3" xfId="3162"/>
    <cellStyle name="Normal 6 4 3 2 3" xfId="3163"/>
    <cellStyle name="Normal 6 4 3 2 4" xfId="3164"/>
    <cellStyle name="Normal 6 4 3 3" xfId="3165"/>
    <cellStyle name="Normal 6 4 3 3 2" xfId="3166"/>
    <cellStyle name="Normal 6 4 3 3 3" xfId="3167"/>
    <cellStyle name="Normal 6 4 3 4" xfId="3168"/>
    <cellStyle name="Normal 6 4 3 4 2" xfId="3169"/>
    <cellStyle name="Normal 6 4 3 4 3" xfId="3170"/>
    <cellStyle name="Normal 6 4 3 5" xfId="3171"/>
    <cellStyle name="Normal 6 4 3 6" xfId="3172"/>
    <cellStyle name="Normal 6 4 4" xfId="3173"/>
    <cellStyle name="Normal 6 4 4 2" xfId="3174"/>
    <cellStyle name="Normal 6 4 4 2 2" xfId="3175"/>
    <cellStyle name="Normal 6 4 4 2 3" xfId="3176"/>
    <cellStyle name="Normal 6 4 4 3" xfId="3177"/>
    <cellStyle name="Normal 6 4 4 4" xfId="3178"/>
    <cellStyle name="Normal 6 4 5" xfId="3179"/>
    <cellStyle name="Normal 6 4 5 2" xfId="3180"/>
    <cellStyle name="Normal 6 4 5 3" xfId="3181"/>
    <cellStyle name="Normal 6 4 6" xfId="3182"/>
    <cellStyle name="Normal 6 4 6 2" xfId="3183"/>
    <cellStyle name="Normal 6 4 6 3" xfId="3184"/>
    <cellStyle name="Normal 6 4 7" xfId="3185"/>
    <cellStyle name="Normal 6 4 8" xfId="3186"/>
    <cellStyle name="Normal 6 5" xfId="3187"/>
    <cellStyle name="Normal 6 5 2" xfId="3188"/>
    <cellStyle name="Normal 6 5 2 2" xfId="3189"/>
    <cellStyle name="Normal 6 5 2 2 2" xfId="3190"/>
    <cellStyle name="Normal 6 5 2 2 2 2" xfId="3191"/>
    <cellStyle name="Normal 6 5 2 2 2 2 2" xfId="3192"/>
    <cellStyle name="Normal 6 5 2 2 2 2 3" xfId="3193"/>
    <cellStyle name="Normal 6 5 2 2 2 3" xfId="3194"/>
    <cellStyle name="Normal 6 5 2 2 2 4" xfId="3195"/>
    <cellStyle name="Normal 6 5 2 2 3" xfId="3196"/>
    <cellStyle name="Normal 6 5 2 2 3 2" xfId="3197"/>
    <cellStyle name="Normal 6 5 2 2 3 3" xfId="3198"/>
    <cellStyle name="Normal 6 5 2 2 4" xfId="3199"/>
    <cellStyle name="Normal 6 5 2 2 4 2" xfId="3200"/>
    <cellStyle name="Normal 6 5 2 2 4 3" xfId="3201"/>
    <cellStyle name="Normal 6 5 2 2 5" xfId="3202"/>
    <cellStyle name="Normal 6 5 2 2 6" xfId="3203"/>
    <cellStyle name="Normal 6 5 2 3" xfId="3204"/>
    <cellStyle name="Normal 6 5 2 3 2" xfId="3205"/>
    <cellStyle name="Normal 6 5 2 3 2 2" xfId="3206"/>
    <cellStyle name="Normal 6 5 2 3 2 3" xfId="3207"/>
    <cellStyle name="Normal 6 5 2 3 3" xfId="3208"/>
    <cellStyle name="Normal 6 5 2 3 4" xfId="3209"/>
    <cellStyle name="Normal 6 5 2 4" xfId="3210"/>
    <cellStyle name="Normal 6 5 2 4 2" xfId="3211"/>
    <cellStyle name="Normal 6 5 2 4 3" xfId="3212"/>
    <cellStyle name="Normal 6 5 2 5" xfId="3213"/>
    <cellStyle name="Normal 6 5 2 5 2" xfId="3214"/>
    <cellStyle name="Normal 6 5 2 5 3" xfId="3215"/>
    <cellStyle name="Normal 6 5 2 6" xfId="3216"/>
    <cellStyle name="Normal 6 5 2 7" xfId="3217"/>
    <cellStyle name="Normal 6 5 3" xfId="3218"/>
    <cellStyle name="Normal 6 5 3 2" xfId="3219"/>
    <cellStyle name="Normal 6 5 3 2 2" xfId="3220"/>
    <cellStyle name="Normal 6 5 3 2 2 2" xfId="3221"/>
    <cellStyle name="Normal 6 5 3 2 2 3" xfId="3222"/>
    <cellStyle name="Normal 6 5 3 2 3" xfId="3223"/>
    <cellStyle name="Normal 6 5 3 2 4" xfId="3224"/>
    <cellStyle name="Normal 6 5 3 3" xfId="3225"/>
    <cellStyle name="Normal 6 5 3 3 2" xfId="3226"/>
    <cellStyle name="Normal 6 5 3 3 3" xfId="3227"/>
    <cellStyle name="Normal 6 5 3 4" xfId="3228"/>
    <cellStyle name="Normal 6 5 3 4 2" xfId="3229"/>
    <cellStyle name="Normal 6 5 3 4 3" xfId="3230"/>
    <cellStyle name="Normal 6 5 3 5" xfId="3231"/>
    <cellStyle name="Normal 6 5 3 6" xfId="3232"/>
    <cellStyle name="Normal 6 5 4" xfId="3233"/>
    <cellStyle name="Normal 6 5 4 2" xfId="3234"/>
    <cellStyle name="Normal 6 5 4 2 2" xfId="3235"/>
    <cellStyle name="Normal 6 5 4 2 3" xfId="3236"/>
    <cellStyle name="Normal 6 5 4 3" xfId="3237"/>
    <cellStyle name="Normal 6 5 4 4" xfId="3238"/>
    <cellStyle name="Normal 6 5 5" xfId="3239"/>
    <cellStyle name="Normal 6 5 5 2" xfId="3240"/>
    <cellStyle name="Normal 6 5 5 3" xfId="3241"/>
    <cellStyle name="Normal 6 5 6" xfId="3242"/>
    <cellStyle name="Normal 6 5 6 2" xfId="3243"/>
    <cellStyle name="Normal 6 5 6 3" xfId="3244"/>
    <cellStyle name="Normal 6 5 7" xfId="3245"/>
    <cellStyle name="Normal 6 5 8" xfId="3246"/>
    <cellStyle name="Normal 6 6" xfId="3247"/>
    <cellStyle name="Normal 6 6 2" xfId="3248"/>
    <cellStyle name="Normal 6 6 2 2" xfId="3249"/>
    <cellStyle name="Normal 6 6 2 2 2" xfId="3250"/>
    <cellStyle name="Normal 6 6 2 2 2 2" xfId="3251"/>
    <cellStyle name="Normal 6 6 2 2 2 2 2" xfId="3252"/>
    <cellStyle name="Normal 6 6 2 2 2 2 3" xfId="3253"/>
    <cellStyle name="Normal 6 6 2 2 2 3" xfId="3254"/>
    <cellStyle name="Normal 6 6 2 2 2 4" xfId="3255"/>
    <cellStyle name="Normal 6 6 2 2 3" xfId="3256"/>
    <cellStyle name="Normal 6 6 2 2 3 2" xfId="3257"/>
    <cellStyle name="Normal 6 6 2 2 3 3" xfId="3258"/>
    <cellStyle name="Normal 6 6 2 2 4" xfId="3259"/>
    <cellStyle name="Normal 6 6 2 2 4 2" xfId="3260"/>
    <cellStyle name="Normal 6 6 2 2 4 3" xfId="3261"/>
    <cellStyle name="Normal 6 6 2 2 5" xfId="3262"/>
    <cellStyle name="Normal 6 6 2 2 6" xfId="3263"/>
    <cellStyle name="Normal 6 6 2 3" xfId="3264"/>
    <cellStyle name="Normal 6 6 2 3 2" xfId="3265"/>
    <cellStyle name="Normal 6 6 2 3 2 2" xfId="3266"/>
    <cellStyle name="Normal 6 6 2 3 2 3" xfId="3267"/>
    <cellStyle name="Normal 6 6 2 3 3" xfId="3268"/>
    <cellStyle name="Normal 6 6 2 3 4" xfId="3269"/>
    <cellStyle name="Normal 6 6 2 4" xfId="3270"/>
    <cellStyle name="Normal 6 6 2 4 2" xfId="3271"/>
    <cellStyle name="Normal 6 6 2 4 3" xfId="3272"/>
    <cellStyle name="Normal 6 6 2 5" xfId="3273"/>
    <cellStyle name="Normal 6 6 2 5 2" xfId="3274"/>
    <cellStyle name="Normal 6 6 2 5 3" xfId="3275"/>
    <cellStyle name="Normal 6 6 2 6" xfId="3276"/>
    <cellStyle name="Normal 6 6 2 7" xfId="3277"/>
    <cellStyle name="Normal 6 6 3" xfId="3278"/>
    <cellStyle name="Normal 6 6 3 2" xfId="3279"/>
    <cellStyle name="Normal 6 6 3 2 2" xfId="3280"/>
    <cellStyle name="Normal 6 6 3 2 2 2" xfId="3281"/>
    <cellStyle name="Normal 6 6 3 2 2 3" xfId="3282"/>
    <cellStyle name="Normal 6 6 3 2 3" xfId="3283"/>
    <cellStyle name="Normal 6 6 3 2 4" xfId="3284"/>
    <cellStyle name="Normal 6 6 3 3" xfId="3285"/>
    <cellStyle name="Normal 6 6 3 3 2" xfId="3286"/>
    <cellStyle name="Normal 6 6 3 3 3" xfId="3287"/>
    <cellStyle name="Normal 6 6 3 4" xfId="3288"/>
    <cellStyle name="Normal 6 6 3 4 2" xfId="3289"/>
    <cellStyle name="Normal 6 6 3 4 3" xfId="3290"/>
    <cellStyle name="Normal 6 6 3 5" xfId="3291"/>
    <cellStyle name="Normal 6 6 3 6" xfId="3292"/>
    <cellStyle name="Normal 6 6 4" xfId="3293"/>
    <cellStyle name="Normal 6 6 4 2" xfId="3294"/>
    <cellStyle name="Normal 6 6 4 2 2" xfId="3295"/>
    <cellStyle name="Normal 6 6 4 2 3" xfId="3296"/>
    <cellStyle name="Normal 6 6 4 3" xfId="3297"/>
    <cellStyle name="Normal 6 6 4 4" xfId="3298"/>
    <cellStyle name="Normal 6 6 5" xfId="3299"/>
    <cellStyle name="Normal 6 6 5 2" xfId="3300"/>
    <cellStyle name="Normal 6 6 5 3" xfId="3301"/>
    <cellStyle name="Normal 6 6 6" xfId="3302"/>
    <cellStyle name="Normal 6 6 6 2" xfId="3303"/>
    <cellStyle name="Normal 6 6 6 3" xfId="3304"/>
    <cellStyle name="Normal 6 6 7" xfId="3305"/>
    <cellStyle name="Normal 6 6 8" xfId="3306"/>
    <cellStyle name="Normal 6 7" xfId="3307"/>
    <cellStyle name="Normal 6 7 2" xfId="3308"/>
    <cellStyle name="Normal 6 7 2 2" xfId="3309"/>
    <cellStyle name="Normal 6 7 2 2 2" xfId="3310"/>
    <cellStyle name="Normal 6 7 2 2 2 2" xfId="3311"/>
    <cellStyle name="Normal 6 7 2 2 2 2 2" xfId="3312"/>
    <cellStyle name="Normal 6 7 2 2 2 2 3" xfId="3313"/>
    <cellStyle name="Normal 6 7 2 2 2 3" xfId="3314"/>
    <cellStyle name="Normal 6 7 2 2 2 4" xfId="3315"/>
    <cellStyle name="Normal 6 7 2 2 3" xfId="3316"/>
    <cellStyle name="Normal 6 7 2 2 3 2" xfId="3317"/>
    <cellStyle name="Normal 6 7 2 2 3 3" xfId="3318"/>
    <cellStyle name="Normal 6 7 2 2 4" xfId="3319"/>
    <cellStyle name="Normal 6 7 2 2 4 2" xfId="3320"/>
    <cellStyle name="Normal 6 7 2 2 4 3" xfId="3321"/>
    <cellStyle name="Normal 6 7 2 2 5" xfId="3322"/>
    <cellStyle name="Normal 6 7 2 2 6" xfId="3323"/>
    <cellStyle name="Normal 6 7 2 3" xfId="3324"/>
    <cellStyle name="Normal 6 7 2 3 2" xfId="3325"/>
    <cellStyle name="Normal 6 7 2 3 2 2" xfId="3326"/>
    <cellStyle name="Normal 6 7 2 3 2 3" xfId="3327"/>
    <cellStyle name="Normal 6 7 2 3 3" xfId="3328"/>
    <cellStyle name="Normal 6 7 2 3 4" xfId="3329"/>
    <cellStyle name="Normal 6 7 2 4" xfId="3330"/>
    <cellStyle name="Normal 6 7 2 4 2" xfId="3331"/>
    <cellStyle name="Normal 6 7 2 4 3" xfId="3332"/>
    <cellStyle name="Normal 6 7 2 5" xfId="3333"/>
    <cellStyle name="Normal 6 7 2 5 2" xfId="3334"/>
    <cellStyle name="Normal 6 7 2 5 3" xfId="3335"/>
    <cellStyle name="Normal 6 7 2 6" xfId="3336"/>
    <cellStyle name="Normal 6 7 2 7" xfId="3337"/>
    <cellStyle name="Normal 6 7 3" xfId="3338"/>
    <cellStyle name="Normal 6 7 3 2" xfId="3339"/>
    <cellStyle name="Normal 6 7 3 2 2" xfId="3340"/>
    <cellStyle name="Normal 6 7 3 2 2 2" xfId="3341"/>
    <cellStyle name="Normal 6 7 3 2 2 3" xfId="3342"/>
    <cellStyle name="Normal 6 7 3 2 3" xfId="3343"/>
    <cellStyle name="Normal 6 7 3 2 4" xfId="3344"/>
    <cellStyle name="Normal 6 7 3 3" xfId="3345"/>
    <cellStyle name="Normal 6 7 3 3 2" xfId="3346"/>
    <cellStyle name="Normal 6 7 3 3 3" xfId="3347"/>
    <cellStyle name="Normal 6 7 3 4" xfId="3348"/>
    <cellStyle name="Normal 6 7 3 4 2" xfId="3349"/>
    <cellStyle name="Normal 6 7 3 4 3" xfId="3350"/>
    <cellStyle name="Normal 6 7 3 5" xfId="3351"/>
    <cellStyle name="Normal 6 7 3 6" xfId="3352"/>
    <cellStyle name="Normal 6 7 4" xfId="3353"/>
    <cellStyle name="Normal 6 7 4 2" xfId="3354"/>
    <cellStyle name="Normal 6 7 4 2 2" xfId="3355"/>
    <cellStyle name="Normal 6 7 4 2 3" xfId="3356"/>
    <cellStyle name="Normal 6 7 4 3" xfId="3357"/>
    <cellStyle name="Normal 6 7 4 4" xfId="3358"/>
    <cellStyle name="Normal 6 7 5" xfId="3359"/>
    <cellStyle name="Normal 6 7 5 2" xfId="3360"/>
    <cellStyle name="Normal 6 7 5 3" xfId="3361"/>
    <cellStyle name="Normal 6 7 6" xfId="3362"/>
    <cellStyle name="Normal 6 7 6 2" xfId="3363"/>
    <cellStyle name="Normal 6 7 6 3" xfId="3364"/>
    <cellStyle name="Normal 6 7 7" xfId="3365"/>
    <cellStyle name="Normal 6 7 8" xfId="3366"/>
    <cellStyle name="Normal 6 8" xfId="3367"/>
    <cellStyle name="Normal 6 8 2" xfId="3368"/>
    <cellStyle name="Normal 6 8 2 2" xfId="3369"/>
    <cellStyle name="Normal 6 8 2 2 2" xfId="3370"/>
    <cellStyle name="Normal 6 8 2 2 2 2" xfId="3371"/>
    <cellStyle name="Normal 6 8 2 2 2 2 2" xfId="3372"/>
    <cellStyle name="Normal 6 8 2 2 2 2 3" xfId="3373"/>
    <cellStyle name="Normal 6 8 2 2 2 3" xfId="3374"/>
    <cellStyle name="Normal 6 8 2 2 2 4" xfId="3375"/>
    <cellStyle name="Normal 6 8 2 2 3" xfId="3376"/>
    <cellStyle name="Normal 6 8 2 2 3 2" xfId="3377"/>
    <cellStyle name="Normal 6 8 2 2 3 3" xfId="3378"/>
    <cellStyle name="Normal 6 8 2 2 4" xfId="3379"/>
    <cellStyle name="Normal 6 8 2 2 4 2" xfId="3380"/>
    <cellStyle name="Normal 6 8 2 2 4 3" xfId="3381"/>
    <cellStyle name="Normal 6 8 2 2 5" xfId="3382"/>
    <cellStyle name="Normal 6 8 2 2 6" xfId="3383"/>
    <cellStyle name="Normal 6 8 2 3" xfId="3384"/>
    <cellStyle name="Normal 6 8 2 3 2" xfId="3385"/>
    <cellStyle name="Normal 6 8 2 3 2 2" xfId="3386"/>
    <cellStyle name="Normal 6 8 2 3 2 3" xfId="3387"/>
    <cellStyle name="Normal 6 8 2 3 3" xfId="3388"/>
    <cellStyle name="Normal 6 8 2 3 4" xfId="3389"/>
    <cellStyle name="Normal 6 8 2 4" xfId="3390"/>
    <cellStyle name="Normal 6 8 2 4 2" xfId="3391"/>
    <cellStyle name="Normal 6 8 2 4 3" xfId="3392"/>
    <cellStyle name="Normal 6 8 2 5" xfId="3393"/>
    <cellStyle name="Normal 6 8 2 5 2" xfId="3394"/>
    <cellStyle name="Normal 6 8 2 5 3" xfId="3395"/>
    <cellStyle name="Normal 6 8 2 6" xfId="3396"/>
    <cellStyle name="Normal 6 8 2 7" xfId="3397"/>
    <cellStyle name="Normal 6 8 3" xfId="3398"/>
    <cellStyle name="Normal 6 8 3 2" xfId="3399"/>
    <cellStyle name="Normal 6 8 3 2 2" xfId="3400"/>
    <cellStyle name="Normal 6 8 3 2 2 2" xfId="3401"/>
    <cellStyle name="Normal 6 8 3 2 2 3" xfId="3402"/>
    <cellStyle name="Normal 6 8 3 2 3" xfId="3403"/>
    <cellStyle name="Normal 6 8 3 2 4" xfId="3404"/>
    <cellStyle name="Normal 6 8 3 3" xfId="3405"/>
    <cellStyle name="Normal 6 8 3 3 2" xfId="3406"/>
    <cellStyle name="Normal 6 8 3 3 3" xfId="3407"/>
    <cellStyle name="Normal 6 8 3 4" xfId="3408"/>
    <cellStyle name="Normal 6 8 3 4 2" xfId="3409"/>
    <cellStyle name="Normal 6 8 3 4 3" xfId="3410"/>
    <cellStyle name="Normal 6 8 3 5" xfId="3411"/>
    <cellStyle name="Normal 6 8 3 6" xfId="3412"/>
    <cellStyle name="Normal 6 8 4" xfId="3413"/>
    <cellStyle name="Normal 6 8 4 2" xfId="3414"/>
    <cellStyle name="Normal 6 8 4 2 2" xfId="3415"/>
    <cellStyle name="Normal 6 8 4 2 3" xfId="3416"/>
    <cellStyle name="Normal 6 8 4 3" xfId="3417"/>
    <cellStyle name="Normal 6 8 4 4" xfId="3418"/>
    <cellStyle name="Normal 6 8 5" xfId="3419"/>
    <cellStyle name="Normal 6 8 5 2" xfId="3420"/>
    <cellStyle name="Normal 6 8 5 3" xfId="3421"/>
    <cellStyle name="Normal 6 8 6" xfId="3422"/>
    <cellStyle name="Normal 6 8 6 2" xfId="3423"/>
    <cellStyle name="Normal 6 8 6 3" xfId="3424"/>
    <cellStyle name="Normal 6 8 7" xfId="3425"/>
    <cellStyle name="Normal 6 8 8" xfId="3426"/>
    <cellStyle name="Normal 6 9" xfId="3427"/>
    <cellStyle name="Normal 6 9 2" xfId="3428"/>
    <cellStyle name="Normal 6 9 2 2" xfId="3429"/>
    <cellStyle name="Normal 6 9 2 2 2" xfId="3430"/>
    <cellStyle name="Normal 6 9 2 2 2 2" xfId="3431"/>
    <cellStyle name="Normal 6 9 2 2 2 3" xfId="3432"/>
    <cellStyle name="Normal 6 9 2 2 3" xfId="3433"/>
    <cellStyle name="Normal 6 9 2 2 4" xfId="3434"/>
    <cellStyle name="Normal 6 9 2 3" xfId="3435"/>
    <cellStyle name="Normal 6 9 2 3 2" xfId="3436"/>
    <cellStyle name="Normal 6 9 2 3 3" xfId="3437"/>
    <cellStyle name="Normal 6 9 2 4" xfId="3438"/>
    <cellStyle name="Normal 6 9 2 4 2" xfId="3439"/>
    <cellStyle name="Normal 6 9 2 4 3" xfId="3440"/>
    <cellStyle name="Normal 6 9 2 5" xfId="3441"/>
    <cellStyle name="Normal 6 9 2 6" xfId="3442"/>
    <cellStyle name="Normal 6 9 3" xfId="3443"/>
    <cellStyle name="Normal 6 9 3 2" xfId="3444"/>
    <cellStyle name="Normal 6 9 3 2 2" xfId="3445"/>
    <cellStyle name="Normal 6 9 3 2 3" xfId="3446"/>
    <cellStyle name="Normal 6 9 3 3" xfId="3447"/>
    <cellStyle name="Normal 6 9 3 4" xfId="3448"/>
    <cellStyle name="Normal 6 9 4" xfId="3449"/>
    <cellStyle name="Normal 6 9 4 2" xfId="3450"/>
    <cellStyle name="Normal 6 9 4 3" xfId="3451"/>
    <cellStyle name="Normal 6 9 5" xfId="3452"/>
    <cellStyle name="Normal 6 9 5 2" xfId="3453"/>
    <cellStyle name="Normal 6 9 5 3" xfId="3454"/>
    <cellStyle name="Normal 6 9 6" xfId="3455"/>
    <cellStyle name="Normal 6 9 7" xfId="3456"/>
    <cellStyle name="Normal 60" xfId="328"/>
    <cellStyle name="Normal 60 2" xfId="329"/>
    <cellStyle name="Normal 60 2 2" xfId="3457"/>
    <cellStyle name="Normal 60 2 3" xfId="3458"/>
    <cellStyle name="Normal 60 3" xfId="3459"/>
    <cellStyle name="Normal 60 4" xfId="3460"/>
    <cellStyle name="Normal 61" xfId="330"/>
    <cellStyle name="Normal 61 2" xfId="331"/>
    <cellStyle name="Normal 61 2 2" xfId="3461"/>
    <cellStyle name="Normal 61 2 3" xfId="3462"/>
    <cellStyle name="Normal 61 3" xfId="3463"/>
    <cellStyle name="Normal 61 4" xfId="3464"/>
    <cellStyle name="Normal 62" xfId="332"/>
    <cellStyle name="Normal 62 2" xfId="333"/>
    <cellStyle name="Normal 62 2 2" xfId="3465"/>
    <cellStyle name="Normal 62 2 3" xfId="3466"/>
    <cellStyle name="Normal 62 3" xfId="3467"/>
    <cellStyle name="Normal 62 4" xfId="3468"/>
    <cellStyle name="Normal 63" xfId="334"/>
    <cellStyle name="Normal 63 2" xfId="3469"/>
    <cellStyle name="Normal 63 3" xfId="3470"/>
    <cellStyle name="Normal 64" xfId="335"/>
    <cellStyle name="Normal 64 2" xfId="336"/>
    <cellStyle name="Normal 64 2 2" xfId="3471"/>
    <cellStyle name="Normal 64 2 3" xfId="3472"/>
    <cellStyle name="Normal 64 3" xfId="337"/>
    <cellStyle name="Normal 64 4" xfId="3473"/>
    <cellStyle name="Normal 65" xfId="338"/>
    <cellStyle name="Normal 65 2" xfId="3474"/>
    <cellStyle name="Normal 65 3" xfId="3475"/>
    <cellStyle name="Normal 65 4" xfId="3476"/>
    <cellStyle name="Normal 65 4 3" xfId="4077"/>
    <cellStyle name="Normal 65 5" xfId="514"/>
    <cellStyle name="Normal 66" xfId="339"/>
    <cellStyle name="Normal 66 2" xfId="569"/>
    <cellStyle name="Normal 67" xfId="340"/>
    <cellStyle name="Normal 68" xfId="341"/>
    <cellStyle name="Normal 69" xfId="342"/>
    <cellStyle name="Normal 7" xfId="343"/>
    <cellStyle name="Normal 7 10" xfId="3477"/>
    <cellStyle name="Normal 7 10 2" xfId="3478"/>
    <cellStyle name="Normal 7 10 2 2" xfId="3479"/>
    <cellStyle name="Normal 7 10 2 2 2" xfId="3480"/>
    <cellStyle name="Normal 7 10 2 2 3" xfId="3481"/>
    <cellStyle name="Normal 7 10 2 3" xfId="3482"/>
    <cellStyle name="Normal 7 10 2 4" xfId="3483"/>
    <cellStyle name="Normal 7 10 3" xfId="3484"/>
    <cellStyle name="Normal 7 10 3 2" xfId="3485"/>
    <cellStyle name="Normal 7 10 3 3" xfId="3486"/>
    <cellStyle name="Normal 7 10 4" xfId="3487"/>
    <cellStyle name="Normal 7 10 4 2" xfId="3488"/>
    <cellStyle name="Normal 7 10 4 3" xfId="3489"/>
    <cellStyle name="Normal 7 10 5" xfId="3490"/>
    <cellStyle name="Normal 7 10 6" xfId="3491"/>
    <cellStyle name="Normal 7 11" xfId="3492"/>
    <cellStyle name="Normal 7 11 2" xfId="3493"/>
    <cellStyle name="Normal 7 11 2 2" xfId="3494"/>
    <cellStyle name="Normal 7 11 2 3" xfId="3495"/>
    <cellStyle name="Normal 7 11 3" xfId="3496"/>
    <cellStyle name="Normal 7 11 4" xfId="3497"/>
    <cellStyle name="Normal 7 12" xfId="3498"/>
    <cellStyle name="Normal 7 12 2" xfId="3499"/>
    <cellStyle name="Normal 7 12 3" xfId="3500"/>
    <cellStyle name="Normal 7 13" xfId="3501"/>
    <cellStyle name="Normal 7 13 2" xfId="3502"/>
    <cellStyle name="Normal 7 13 3" xfId="3503"/>
    <cellStyle name="Normal 7 14" xfId="4334"/>
    <cellStyle name="Normal 7 2" xfId="3504"/>
    <cellStyle name="Normal 7 2 2" xfId="3505"/>
    <cellStyle name="Normal 7 2 2 2" xfId="3506"/>
    <cellStyle name="Normal 7 2 2 2 2" xfId="3507"/>
    <cellStyle name="Normal 7 2 2 2 2 2" xfId="3508"/>
    <cellStyle name="Normal 7 2 2 2 2 2 2" xfId="3509"/>
    <cellStyle name="Normal 7 2 2 2 2 2 3" xfId="3510"/>
    <cellStyle name="Normal 7 2 2 2 2 3" xfId="3511"/>
    <cellStyle name="Normal 7 2 2 2 2 4" xfId="3512"/>
    <cellStyle name="Normal 7 2 2 2 3" xfId="3513"/>
    <cellStyle name="Normal 7 2 2 2 3 2" xfId="3514"/>
    <cellStyle name="Normal 7 2 2 2 3 3" xfId="3515"/>
    <cellStyle name="Normal 7 2 2 2 4" xfId="3516"/>
    <cellStyle name="Normal 7 2 2 2 4 2" xfId="3517"/>
    <cellStyle name="Normal 7 2 2 2 4 3" xfId="3518"/>
    <cellStyle name="Normal 7 2 2 2 5" xfId="3519"/>
    <cellStyle name="Normal 7 2 2 2 6" xfId="3520"/>
    <cellStyle name="Normal 7 2 2 3" xfId="3521"/>
    <cellStyle name="Normal 7 2 2 3 2" xfId="3522"/>
    <cellStyle name="Normal 7 2 2 3 2 2" xfId="3523"/>
    <cellStyle name="Normal 7 2 2 3 2 3" xfId="3524"/>
    <cellStyle name="Normal 7 2 2 3 3" xfId="3525"/>
    <cellStyle name="Normal 7 2 2 3 4" xfId="3526"/>
    <cellStyle name="Normal 7 2 2 4" xfId="3527"/>
    <cellStyle name="Normal 7 2 2 4 2" xfId="3528"/>
    <cellStyle name="Normal 7 2 2 4 3" xfId="3529"/>
    <cellStyle name="Normal 7 2 2 5" xfId="3530"/>
    <cellStyle name="Normal 7 2 2 5 2" xfId="3531"/>
    <cellStyle name="Normal 7 2 2 5 3" xfId="3532"/>
    <cellStyle name="Normal 7 2 2 6" xfId="3533"/>
    <cellStyle name="Normal 7 2 2 7" xfId="3534"/>
    <cellStyle name="Normal 7 2 3" xfId="3535"/>
    <cellStyle name="Normal 7 2 3 2" xfId="3536"/>
    <cellStyle name="Normal 7 2 3 2 2" xfId="3537"/>
    <cellStyle name="Normal 7 2 3 2 2 2" xfId="3538"/>
    <cellStyle name="Normal 7 2 3 2 2 3" xfId="3539"/>
    <cellStyle name="Normal 7 2 3 2 3" xfId="3540"/>
    <cellStyle name="Normal 7 2 3 2 4" xfId="3541"/>
    <cellStyle name="Normal 7 2 3 3" xfId="3542"/>
    <cellStyle name="Normal 7 2 3 3 2" xfId="3543"/>
    <cellStyle name="Normal 7 2 3 3 3" xfId="3544"/>
    <cellStyle name="Normal 7 2 3 4" xfId="3545"/>
    <cellStyle name="Normal 7 2 3 4 2" xfId="3546"/>
    <cellStyle name="Normal 7 2 3 4 3" xfId="3547"/>
    <cellStyle name="Normal 7 2 3 5" xfId="3548"/>
    <cellStyle name="Normal 7 2 3 6" xfId="3549"/>
    <cellStyle name="Normal 7 2 4" xfId="3550"/>
    <cellStyle name="Normal 7 2 4 2" xfId="3551"/>
    <cellStyle name="Normal 7 2 4 2 2" xfId="3552"/>
    <cellStyle name="Normal 7 2 4 2 3" xfId="3553"/>
    <cellStyle name="Normal 7 2 4 3" xfId="3554"/>
    <cellStyle name="Normal 7 2 4 4" xfId="3555"/>
    <cellStyle name="Normal 7 2 5" xfId="3556"/>
    <cellStyle name="Normal 7 2 5 2" xfId="3557"/>
    <cellStyle name="Normal 7 2 5 3" xfId="3558"/>
    <cellStyle name="Normal 7 2 6" xfId="3559"/>
    <cellStyle name="Normal 7 2 6 2" xfId="3560"/>
    <cellStyle name="Normal 7 2 6 3" xfId="3561"/>
    <cellStyle name="Normal 7 2 7" xfId="3562"/>
    <cellStyle name="Normal 7 2 8" xfId="3563"/>
    <cellStyle name="Normal 7 3" xfId="3564"/>
    <cellStyle name="Normal 7 3 2" xfId="3565"/>
    <cellStyle name="Normal 7 3 2 2" xfId="3566"/>
    <cellStyle name="Normal 7 3 2 2 2" xfId="3567"/>
    <cellStyle name="Normal 7 3 2 2 2 2" xfId="3568"/>
    <cellStyle name="Normal 7 3 2 2 2 2 2" xfId="3569"/>
    <cellStyle name="Normal 7 3 2 2 2 2 3" xfId="3570"/>
    <cellStyle name="Normal 7 3 2 2 2 3" xfId="3571"/>
    <cellStyle name="Normal 7 3 2 2 2 4" xfId="3572"/>
    <cellStyle name="Normal 7 3 2 2 3" xfId="3573"/>
    <cellStyle name="Normal 7 3 2 2 3 2" xfId="3574"/>
    <cellStyle name="Normal 7 3 2 2 3 3" xfId="3575"/>
    <cellStyle name="Normal 7 3 2 2 4" xfId="3576"/>
    <cellStyle name="Normal 7 3 2 2 4 2" xfId="3577"/>
    <cellStyle name="Normal 7 3 2 2 4 3" xfId="3578"/>
    <cellStyle name="Normal 7 3 2 2 5" xfId="3579"/>
    <cellStyle name="Normal 7 3 2 2 6" xfId="3580"/>
    <cellStyle name="Normal 7 3 2 3" xfId="3581"/>
    <cellStyle name="Normal 7 3 2 3 2" xfId="3582"/>
    <cellStyle name="Normal 7 3 2 3 2 2" xfId="3583"/>
    <cellStyle name="Normal 7 3 2 3 2 3" xfId="3584"/>
    <cellStyle name="Normal 7 3 2 3 3" xfId="3585"/>
    <cellStyle name="Normal 7 3 2 3 4" xfId="3586"/>
    <cellStyle name="Normal 7 3 2 4" xfId="3587"/>
    <cellStyle name="Normal 7 3 2 4 2" xfId="3588"/>
    <cellStyle name="Normal 7 3 2 4 3" xfId="3589"/>
    <cellStyle name="Normal 7 3 2 5" xfId="3590"/>
    <cellStyle name="Normal 7 3 2 5 2" xfId="3591"/>
    <cellStyle name="Normal 7 3 2 5 3" xfId="3592"/>
    <cellStyle name="Normal 7 3 2 6" xfId="3593"/>
    <cellStyle name="Normal 7 3 2 7" xfId="3594"/>
    <cellStyle name="Normal 7 3 3" xfId="3595"/>
    <cellStyle name="Normal 7 3 3 2" xfId="3596"/>
    <cellStyle name="Normal 7 3 3 2 2" xfId="3597"/>
    <cellStyle name="Normal 7 3 3 2 2 2" xfId="3598"/>
    <cellStyle name="Normal 7 3 3 2 2 3" xfId="3599"/>
    <cellStyle name="Normal 7 3 3 2 3" xfId="3600"/>
    <cellStyle name="Normal 7 3 3 2 4" xfId="3601"/>
    <cellStyle name="Normal 7 3 3 3" xfId="3602"/>
    <cellStyle name="Normal 7 3 3 3 2" xfId="3603"/>
    <cellStyle name="Normal 7 3 3 3 3" xfId="3604"/>
    <cellStyle name="Normal 7 3 3 4" xfId="3605"/>
    <cellStyle name="Normal 7 3 3 4 2" xfId="3606"/>
    <cellStyle name="Normal 7 3 3 4 3" xfId="3607"/>
    <cellStyle name="Normal 7 3 3 5" xfId="3608"/>
    <cellStyle name="Normal 7 3 3 6" xfId="3609"/>
    <cellStyle name="Normal 7 3 4" xfId="3610"/>
    <cellStyle name="Normal 7 3 4 2" xfId="3611"/>
    <cellStyle name="Normal 7 3 4 2 2" xfId="3612"/>
    <cellStyle name="Normal 7 3 4 2 3" xfId="3613"/>
    <cellStyle name="Normal 7 3 4 3" xfId="3614"/>
    <cellStyle name="Normal 7 3 4 4" xfId="3615"/>
    <cellStyle name="Normal 7 3 5" xfId="3616"/>
    <cellStyle name="Normal 7 3 5 2" xfId="3617"/>
    <cellStyle name="Normal 7 3 5 3" xfId="3618"/>
    <cellStyle name="Normal 7 3 6" xfId="3619"/>
    <cellStyle name="Normal 7 3 6 2" xfId="3620"/>
    <cellStyle name="Normal 7 3 6 3" xfId="3621"/>
    <cellStyle name="Normal 7 3 7" xfId="3622"/>
    <cellStyle name="Normal 7 3 8" xfId="3623"/>
    <cellStyle name="Normal 7 4" xfId="3624"/>
    <cellStyle name="Normal 7 4 2" xfId="3625"/>
    <cellStyle name="Normal 7 4 2 2" xfId="3626"/>
    <cellStyle name="Normal 7 4 2 2 2" xfId="3627"/>
    <cellStyle name="Normal 7 4 2 2 2 2" xfId="3628"/>
    <cellStyle name="Normal 7 4 2 2 2 2 2" xfId="3629"/>
    <cellStyle name="Normal 7 4 2 2 2 2 3" xfId="3630"/>
    <cellStyle name="Normal 7 4 2 2 2 3" xfId="3631"/>
    <cellStyle name="Normal 7 4 2 2 2 4" xfId="3632"/>
    <cellStyle name="Normal 7 4 2 2 3" xfId="3633"/>
    <cellStyle name="Normal 7 4 2 2 3 2" xfId="3634"/>
    <cellStyle name="Normal 7 4 2 2 3 3" xfId="3635"/>
    <cellStyle name="Normal 7 4 2 2 4" xfId="3636"/>
    <cellStyle name="Normal 7 4 2 2 4 2" xfId="3637"/>
    <cellStyle name="Normal 7 4 2 2 4 3" xfId="3638"/>
    <cellStyle name="Normal 7 4 2 2 5" xfId="3639"/>
    <cellStyle name="Normal 7 4 2 2 6" xfId="3640"/>
    <cellStyle name="Normal 7 4 2 3" xfId="3641"/>
    <cellStyle name="Normal 7 4 2 3 2" xfId="3642"/>
    <cellStyle name="Normal 7 4 2 3 2 2" xfId="3643"/>
    <cellStyle name="Normal 7 4 2 3 2 3" xfId="3644"/>
    <cellStyle name="Normal 7 4 2 3 3" xfId="3645"/>
    <cellStyle name="Normal 7 4 2 3 4" xfId="3646"/>
    <cellStyle name="Normal 7 4 2 4" xfId="3647"/>
    <cellStyle name="Normal 7 4 2 4 2" xfId="3648"/>
    <cellStyle name="Normal 7 4 2 4 3" xfId="3649"/>
    <cellStyle name="Normal 7 4 2 5" xfId="3650"/>
    <cellStyle name="Normal 7 4 2 5 2" xfId="3651"/>
    <cellStyle name="Normal 7 4 2 5 3" xfId="3652"/>
    <cellStyle name="Normal 7 4 2 6" xfId="3653"/>
    <cellStyle name="Normal 7 4 2 7" xfId="3654"/>
    <cellStyle name="Normal 7 4 3" xfId="3655"/>
    <cellStyle name="Normal 7 4 3 2" xfId="3656"/>
    <cellStyle name="Normal 7 4 3 2 2" xfId="3657"/>
    <cellStyle name="Normal 7 4 3 2 2 2" xfId="3658"/>
    <cellStyle name="Normal 7 4 3 2 2 3" xfId="3659"/>
    <cellStyle name="Normal 7 4 3 2 3" xfId="3660"/>
    <cellStyle name="Normal 7 4 3 2 4" xfId="3661"/>
    <cellStyle name="Normal 7 4 3 3" xfId="3662"/>
    <cellStyle name="Normal 7 4 3 3 2" xfId="3663"/>
    <cellStyle name="Normal 7 4 3 3 3" xfId="3664"/>
    <cellStyle name="Normal 7 4 3 4" xfId="3665"/>
    <cellStyle name="Normal 7 4 3 4 2" xfId="3666"/>
    <cellStyle name="Normal 7 4 3 4 3" xfId="3667"/>
    <cellStyle name="Normal 7 4 3 5" xfId="3668"/>
    <cellStyle name="Normal 7 4 3 6" xfId="3669"/>
    <cellStyle name="Normal 7 4 4" xfId="3670"/>
    <cellStyle name="Normal 7 4 4 2" xfId="3671"/>
    <cellStyle name="Normal 7 4 4 2 2" xfId="3672"/>
    <cellStyle name="Normal 7 4 4 2 3" xfId="3673"/>
    <cellStyle name="Normal 7 4 4 3" xfId="3674"/>
    <cellStyle name="Normal 7 4 4 4" xfId="3675"/>
    <cellStyle name="Normal 7 4 5" xfId="3676"/>
    <cellStyle name="Normal 7 4 5 2" xfId="3677"/>
    <cellStyle name="Normal 7 4 5 3" xfId="3678"/>
    <cellStyle name="Normal 7 4 6" xfId="3679"/>
    <cellStyle name="Normal 7 4 6 2" xfId="3680"/>
    <cellStyle name="Normal 7 4 6 3" xfId="3681"/>
    <cellStyle name="Normal 7 4 7" xfId="3682"/>
    <cellStyle name="Normal 7 4 8" xfId="3683"/>
    <cellStyle name="Normal 7 5" xfId="3684"/>
    <cellStyle name="Normal 7 5 2" xfId="3685"/>
    <cellStyle name="Normal 7 5 2 2" xfId="3686"/>
    <cellStyle name="Normal 7 5 2 2 2" xfId="3687"/>
    <cellStyle name="Normal 7 5 2 2 2 2" xfId="3688"/>
    <cellStyle name="Normal 7 5 2 2 2 2 2" xfId="3689"/>
    <cellStyle name="Normal 7 5 2 2 2 2 3" xfId="3690"/>
    <cellStyle name="Normal 7 5 2 2 2 3" xfId="3691"/>
    <cellStyle name="Normal 7 5 2 2 2 4" xfId="3692"/>
    <cellStyle name="Normal 7 5 2 2 3" xfId="3693"/>
    <cellStyle name="Normal 7 5 2 2 3 2" xfId="3694"/>
    <cellStyle name="Normal 7 5 2 2 3 3" xfId="3695"/>
    <cellStyle name="Normal 7 5 2 2 4" xfId="3696"/>
    <cellStyle name="Normal 7 5 2 2 4 2" xfId="3697"/>
    <cellStyle name="Normal 7 5 2 2 4 3" xfId="3698"/>
    <cellStyle name="Normal 7 5 2 2 5" xfId="3699"/>
    <cellStyle name="Normal 7 5 2 2 6" xfId="3700"/>
    <cellStyle name="Normal 7 5 2 3" xfId="3701"/>
    <cellStyle name="Normal 7 5 2 3 2" xfId="3702"/>
    <cellStyle name="Normal 7 5 2 3 2 2" xfId="3703"/>
    <cellStyle name="Normal 7 5 2 3 2 3" xfId="3704"/>
    <cellStyle name="Normal 7 5 2 3 3" xfId="3705"/>
    <cellStyle name="Normal 7 5 2 3 4" xfId="3706"/>
    <cellStyle name="Normal 7 5 2 4" xfId="3707"/>
    <cellStyle name="Normal 7 5 2 4 2" xfId="3708"/>
    <cellStyle name="Normal 7 5 2 4 3" xfId="3709"/>
    <cellStyle name="Normal 7 5 2 5" xfId="3710"/>
    <cellStyle name="Normal 7 5 2 5 2" xfId="3711"/>
    <cellStyle name="Normal 7 5 2 5 3" xfId="3712"/>
    <cellStyle name="Normal 7 5 2 6" xfId="3713"/>
    <cellStyle name="Normal 7 5 2 7" xfId="3714"/>
    <cellStyle name="Normal 7 5 3" xfId="3715"/>
    <cellStyle name="Normal 7 5 3 2" xfId="3716"/>
    <cellStyle name="Normal 7 5 3 2 2" xfId="3717"/>
    <cellStyle name="Normal 7 5 3 2 2 2" xfId="3718"/>
    <cellStyle name="Normal 7 5 3 2 2 3" xfId="3719"/>
    <cellStyle name="Normal 7 5 3 2 3" xfId="3720"/>
    <cellStyle name="Normal 7 5 3 2 4" xfId="3721"/>
    <cellStyle name="Normal 7 5 3 3" xfId="3722"/>
    <cellStyle name="Normal 7 5 3 3 2" xfId="3723"/>
    <cellStyle name="Normal 7 5 3 3 3" xfId="3724"/>
    <cellStyle name="Normal 7 5 3 4" xfId="3725"/>
    <cellStyle name="Normal 7 5 3 4 2" xfId="3726"/>
    <cellStyle name="Normal 7 5 3 4 3" xfId="3727"/>
    <cellStyle name="Normal 7 5 3 5" xfId="3728"/>
    <cellStyle name="Normal 7 5 3 6" xfId="3729"/>
    <cellStyle name="Normal 7 5 4" xfId="3730"/>
    <cellStyle name="Normal 7 5 4 2" xfId="3731"/>
    <cellStyle name="Normal 7 5 4 2 2" xfId="3732"/>
    <cellStyle name="Normal 7 5 4 2 3" xfId="3733"/>
    <cellStyle name="Normal 7 5 4 3" xfId="3734"/>
    <cellStyle name="Normal 7 5 4 4" xfId="3735"/>
    <cellStyle name="Normal 7 5 5" xfId="3736"/>
    <cellStyle name="Normal 7 5 5 2" xfId="3737"/>
    <cellStyle name="Normal 7 5 5 3" xfId="3738"/>
    <cellStyle name="Normal 7 5 6" xfId="3739"/>
    <cellStyle name="Normal 7 5 6 2" xfId="3740"/>
    <cellStyle name="Normal 7 5 6 3" xfId="3741"/>
    <cellStyle name="Normal 7 5 7" xfId="3742"/>
    <cellStyle name="Normal 7 5 8" xfId="3743"/>
    <cellStyle name="Normal 7 6" xfId="3744"/>
    <cellStyle name="Normal 7 6 2" xfId="3745"/>
    <cellStyle name="Normal 7 6 2 2" xfId="3746"/>
    <cellStyle name="Normal 7 6 2 2 2" xfId="3747"/>
    <cellStyle name="Normal 7 6 2 2 2 2" xfId="3748"/>
    <cellStyle name="Normal 7 6 2 2 2 2 2" xfId="3749"/>
    <cellStyle name="Normal 7 6 2 2 2 2 3" xfId="3750"/>
    <cellStyle name="Normal 7 6 2 2 2 3" xfId="3751"/>
    <cellStyle name="Normal 7 6 2 2 2 4" xfId="3752"/>
    <cellStyle name="Normal 7 6 2 2 3" xfId="3753"/>
    <cellStyle name="Normal 7 6 2 2 3 2" xfId="3754"/>
    <cellStyle name="Normal 7 6 2 2 3 3" xfId="3755"/>
    <cellStyle name="Normal 7 6 2 2 4" xfId="3756"/>
    <cellStyle name="Normal 7 6 2 2 4 2" xfId="3757"/>
    <cellStyle name="Normal 7 6 2 2 4 3" xfId="3758"/>
    <cellStyle name="Normal 7 6 2 2 5" xfId="3759"/>
    <cellStyle name="Normal 7 6 2 2 6" xfId="3760"/>
    <cellStyle name="Normal 7 6 2 3" xfId="3761"/>
    <cellStyle name="Normal 7 6 2 3 2" xfId="3762"/>
    <cellStyle name="Normal 7 6 2 3 2 2" xfId="3763"/>
    <cellStyle name="Normal 7 6 2 3 2 3" xfId="3764"/>
    <cellStyle name="Normal 7 6 2 3 3" xfId="3765"/>
    <cellStyle name="Normal 7 6 2 3 4" xfId="3766"/>
    <cellStyle name="Normal 7 6 2 4" xfId="3767"/>
    <cellStyle name="Normal 7 6 2 4 2" xfId="3768"/>
    <cellStyle name="Normal 7 6 2 4 3" xfId="3769"/>
    <cellStyle name="Normal 7 6 2 5" xfId="3770"/>
    <cellStyle name="Normal 7 6 2 5 2" xfId="3771"/>
    <cellStyle name="Normal 7 6 2 5 3" xfId="3772"/>
    <cellStyle name="Normal 7 6 2 6" xfId="3773"/>
    <cellStyle name="Normal 7 6 2 7" xfId="3774"/>
    <cellStyle name="Normal 7 6 3" xfId="3775"/>
    <cellStyle name="Normal 7 6 3 2" xfId="3776"/>
    <cellStyle name="Normal 7 6 3 2 2" xfId="3777"/>
    <cellStyle name="Normal 7 6 3 2 2 2" xfId="3778"/>
    <cellStyle name="Normal 7 6 3 2 2 3" xfId="3779"/>
    <cellStyle name="Normal 7 6 3 2 3" xfId="3780"/>
    <cellStyle name="Normal 7 6 3 2 4" xfId="3781"/>
    <cellStyle name="Normal 7 6 3 3" xfId="3782"/>
    <cellStyle name="Normal 7 6 3 3 2" xfId="3783"/>
    <cellStyle name="Normal 7 6 3 3 3" xfId="3784"/>
    <cellStyle name="Normal 7 6 3 4" xfId="3785"/>
    <cellStyle name="Normal 7 6 3 4 2" xfId="3786"/>
    <cellStyle name="Normal 7 6 3 4 3" xfId="3787"/>
    <cellStyle name="Normal 7 6 3 5" xfId="3788"/>
    <cellStyle name="Normal 7 6 3 6" xfId="3789"/>
    <cellStyle name="Normal 7 6 4" xfId="3790"/>
    <cellStyle name="Normal 7 6 4 2" xfId="3791"/>
    <cellStyle name="Normal 7 6 4 2 2" xfId="3792"/>
    <cellStyle name="Normal 7 6 4 2 3" xfId="3793"/>
    <cellStyle name="Normal 7 6 4 3" xfId="3794"/>
    <cellStyle name="Normal 7 6 4 4" xfId="3795"/>
    <cellStyle name="Normal 7 6 5" xfId="3796"/>
    <cellStyle name="Normal 7 6 5 2" xfId="3797"/>
    <cellStyle name="Normal 7 6 5 3" xfId="3798"/>
    <cellStyle name="Normal 7 6 6" xfId="3799"/>
    <cellStyle name="Normal 7 6 6 2" xfId="3800"/>
    <cellStyle name="Normal 7 6 6 3" xfId="3801"/>
    <cellStyle name="Normal 7 6 7" xfId="3802"/>
    <cellStyle name="Normal 7 6 8" xfId="3803"/>
    <cellStyle name="Normal 7 7" xfId="3804"/>
    <cellStyle name="Normal 7 7 2" xfId="3805"/>
    <cellStyle name="Normal 7 7 2 2" xfId="3806"/>
    <cellStyle name="Normal 7 7 2 2 2" xfId="3807"/>
    <cellStyle name="Normal 7 7 2 2 2 2" xfId="3808"/>
    <cellStyle name="Normal 7 7 2 2 2 2 2" xfId="3809"/>
    <cellStyle name="Normal 7 7 2 2 2 2 3" xfId="3810"/>
    <cellStyle name="Normal 7 7 2 2 2 3" xfId="3811"/>
    <cellStyle name="Normal 7 7 2 2 2 4" xfId="3812"/>
    <cellStyle name="Normal 7 7 2 2 3" xfId="3813"/>
    <cellStyle name="Normal 7 7 2 2 3 2" xfId="3814"/>
    <cellStyle name="Normal 7 7 2 2 3 3" xfId="3815"/>
    <cellStyle name="Normal 7 7 2 2 4" xfId="3816"/>
    <cellStyle name="Normal 7 7 2 2 4 2" xfId="3817"/>
    <cellStyle name="Normal 7 7 2 2 4 3" xfId="3818"/>
    <cellStyle name="Normal 7 7 2 2 5" xfId="3819"/>
    <cellStyle name="Normal 7 7 2 2 6" xfId="3820"/>
    <cellStyle name="Normal 7 7 2 3" xfId="3821"/>
    <cellStyle name="Normal 7 7 2 3 2" xfId="3822"/>
    <cellStyle name="Normal 7 7 2 3 2 2" xfId="3823"/>
    <cellStyle name="Normal 7 7 2 3 2 3" xfId="3824"/>
    <cellStyle name="Normal 7 7 2 3 3" xfId="3825"/>
    <cellStyle name="Normal 7 7 2 3 4" xfId="3826"/>
    <cellStyle name="Normal 7 7 2 4" xfId="3827"/>
    <cellStyle name="Normal 7 7 2 4 2" xfId="3828"/>
    <cellStyle name="Normal 7 7 2 4 3" xfId="3829"/>
    <cellStyle name="Normal 7 7 2 5" xfId="3830"/>
    <cellStyle name="Normal 7 7 2 5 2" xfId="3831"/>
    <cellStyle name="Normal 7 7 2 5 3" xfId="3832"/>
    <cellStyle name="Normal 7 7 2 6" xfId="3833"/>
    <cellStyle name="Normal 7 7 2 7" xfId="3834"/>
    <cellStyle name="Normal 7 7 3" xfId="3835"/>
    <cellStyle name="Normal 7 7 3 2" xfId="3836"/>
    <cellStyle name="Normal 7 7 3 2 2" xfId="3837"/>
    <cellStyle name="Normal 7 7 3 2 2 2" xfId="3838"/>
    <cellStyle name="Normal 7 7 3 2 2 3" xfId="3839"/>
    <cellStyle name="Normal 7 7 3 2 3" xfId="3840"/>
    <cellStyle name="Normal 7 7 3 2 4" xfId="3841"/>
    <cellStyle name="Normal 7 7 3 3" xfId="3842"/>
    <cellStyle name="Normal 7 7 3 3 2" xfId="3843"/>
    <cellStyle name="Normal 7 7 3 3 3" xfId="3844"/>
    <cellStyle name="Normal 7 7 3 4" xfId="3845"/>
    <cellStyle name="Normal 7 7 3 4 2" xfId="3846"/>
    <cellStyle name="Normal 7 7 3 4 3" xfId="3847"/>
    <cellStyle name="Normal 7 7 3 5" xfId="3848"/>
    <cellStyle name="Normal 7 7 3 6" xfId="3849"/>
    <cellStyle name="Normal 7 7 4" xfId="3850"/>
    <cellStyle name="Normal 7 7 4 2" xfId="3851"/>
    <cellStyle name="Normal 7 7 4 2 2" xfId="3852"/>
    <cellStyle name="Normal 7 7 4 2 3" xfId="3853"/>
    <cellStyle name="Normal 7 7 4 3" xfId="3854"/>
    <cellStyle name="Normal 7 7 4 4" xfId="3855"/>
    <cellStyle name="Normal 7 7 5" xfId="3856"/>
    <cellStyle name="Normal 7 7 5 2" xfId="3857"/>
    <cellStyle name="Normal 7 7 5 3" xfId="3858"/>
    <cellStyle name="Normal 7 7 6" xfId="3859"/>
    <cellStyle name="Normal 7 7 6 2" xfId="3860"/>
    <cellStyle name="Normal 7 7 6 3" xfId="3861"/>
    <cellStyle name="Normal 7 7 7" xfId="3862"/>
    <cellStyle name="Normal 7 7 8" xfId="3863"/>
    <cellStyle name="Normal 7 8" xfId="3864"/>
    <cellStyle name="Normal 7 8 2" xfId="3865"/>
    <cellStyle name="Normal 7 8 2 2" xfId="3866"/>
    <cellStyle name="Normal 7 8 2 2 2" xfId="3867"/>
    <cellStyle name="Normal 7 8 2 2 2 2" xfId="3868"/>
    <cellStyle name="Normal 7 8 2 2 2 2 2" xfId="3869"/>
    <cellStyle name="Normal 7 8 2 2 2 2 3" xfId="3870"/>
    <cellStyle name="Normal 7 8 2 2 2 3" xfId="3871"/>
    <cellStyle name="Normal 7 8 2 2 2 4" xfId="3872"/>
    <cellStyle name="Normal 7 8 2 2 3" xfId="3873"/>
    <cellStyle name="Normal 7 8 2 2 3 2" xfId="3874"/>
    <cellStyle name="Normal 7 8 2 2 3 3" xfId="3875"/>
    <cellStyle name="Normal 7 8 2 2 4" xfId="3876"/>
    <cellStyle name="Normal 7 8 2 2 4 2" xfId="3877"/>
    <cellStyle name="Normal 7 8 2 2 4 3" xfId="3878"/>
    <cellStyle name="Normal 7 8 2 2 5" xfId="3879"/>
    <cellStyle name="Normal 7 8 2 2 6" xfId="3880"/>
    <cellStyle name="Normal 7 8 2 3" xfId="3881"/>
    <cellStyle name="Normal 7 8 2 3 2" xfId="3882"/>
    <cellStyle name="Normal 7 8 2 3 2 2" xfId="3883"/>
    <cellStyle name="Normal 7 8 2 3 2 3" xfId="3884"/>
    <cellStyle name="Normal 7 8 2 3 3" xfId="3885"/>
    <cellStyle name="Normal 7 8 2 3 4" xfId="3886"/>
    <cellStyle name="Normal 7 8 2 4" xfId="3887"/>
    <cellStyle name="Normal 7 8 2 4 2" xfId="3888"/>
    <cellStyle name="Normal 7 8 2 4 3" xfId="3889"/>
    <cellStyle name="Normal 7 8 2 5" xfId="3890"/>
    <cellStyle name="Normal 7 8 2 5 2" xfId="3891"/>
    <cellStyle name="Normal 7 8 2 5 3" xfId="3892"/>
    <cellStyle name="Normal 7 8 2 6" xfId="3893"/>
    <cellStyle name="Normal 7 8 2 7" xfId="3894"/>
    <cellStyle name="Normal 7 8 3" xfId="3895"/>
    <cellStyle name="Normal 7 8 3 2" xfId="3896"/>
    <cellStyle name="Normal 7 8 3 2 2" xfId="3897"/>
    <cellStyle name="Normal 7 8 3 2 2 2" xfId="3898"/>
    <cellStyle name="Normal 7 8 3 2 2 3" xfId="3899"/>
    <cellStyle name="Normal 7 8 3 2 3" xfId="3900"/>
    <cellStyle name="Normal 7 8 3 2 4" xfId="3901"/>
    <cellStyle name="Normal 7 8 3 3" xfId="3902"/>
    <cellStyle name="Normal 7 8 3 3 2" xfId="3903"/>
    <cellStyle name="Normal 7 8 3 3 3" xfId="3904"/>
    <cellStyle name="Normal 7 8 3 4" xfId="3905"/>
    <cellStyle name="Normal 7 8 3 4 2" xfId="3906"/>
    <cellStyle name="Normal 7 8 3 4 3" xfId="3907"/>
    <cellStyle name="Normal 7 8 3 5" xfId="3908"/>
    <cellStyle name="Normal 7 8 3 6" xfId="3909"/>
    <cellStyle name="Normal 7 8 4" xfId="3910"/>
    <cellStyle name="Normal 7 8 4 2" xfId="3911"/>
    <cellStyle name="Normal 7 8 4 2 2" xfId="3912"/>
    <cellStyle name="Normal 7 8 4 2 3" xfId="3913"/>
    <cellStyle name="Normal 7 8 4 3" xfId="3914"/>
    <cellStyle name="Normal 7 8 4 4" xfId="3915"/>
    <cellStyle name="Normal 7 8 5" xfId="3916"/>
    <cellStyle name="Normal 7 8 5 2" xfId="3917"/>
    <cellStyle name="Normal 7 8 5 3" xfId="3918"/>
    <cellStyle name="Normal 7 8 6" xfId="3919"/>
    <cellStyle name="Normal 7 8 6 2" xfId="3920"/>
    <cellStyle name="Normal 7 8 6 3" xfId="3921"/>
    <cellStyle name="Normal 7 8 7" xfId="3922"/>
    <cellStyle name="Normal 7 8 8" xfId="3923"/>
    <cellStyle name="Normal 7 9" xfId="3924"/>
    <cellStyle name="Normal 7 9 2" xfId="3925"/>
    <cellStyle name="Normal 7 9 2 2" xfId="3926"/>
    <cellStyle name="Normal 7 9 2 2 2" xfId="3927"/>
    <cellStyle name="Normal 7 9 2 2 2 2" xfId="3928"/>
    <cellStyle name="Normal 7 9 2 2 2 3" xfId="3929"/>
    <cellStyle name="Normal 7 9 2 2 3" xfId="3930"/>
    <cellStyle name="Normal 7 9 2 2 4" xfId="3931"/>
    <cellStyle name="Normal 7 9 2 3" xfId="3932"/>
    <cellStyle name="Normal 7 9 2 3 2" xfId="3933"/>
    <cellStyle name="Normal 7 9 2 3 3" xfId="3934"/>
    <cellStyle name="Normal 7 9 2 4" xfId="3935"/>
    <cellStyle name="Normal 7 9 2 4 2" xfId="3936"/>
    <cellStyle name="Normal 7 9 2 4 3" xfId="3937"/>
    <cellStyle name="Normal 7 9 2 5" xfId="3938"/>
    <cellStyle name="Normal 7 9 2 6" xfId="3939"/>
    <cellStyle name="Normal 7 9 3" xfId="3940"/>
    <cellStyle name="Normal 7 9 3 2" xfId="3941"/>
    <cellStyle name="Normal 7 9 3 2 2" xfId="3942"/>
    <cellStyle name="Normal 7 9 3 2 3" xfId="3943"/>
    <cellStyle name="Normal 7 9 3 3" xfId="3944"/>
    <cellStyle name="Normal 7 9 3 4" xfId="3945"/>
    <cellStyle name="Normal 7 9 4" xfId="3946"/>
    <cellStyle name="Normal 7 9 4 2" xfId="3947"/>
    <cellStyle name="Normal 7 9 4 3" xfId="3948"/>
    <cellStyle name="Normal 7 9 5" xfId="3949"/>
    <cellStyle name="Normal 7 9 5 2" xfId="3950"/>
    <cellStyle name="Normal 7 9 5 3" xfId="3951"/>
    <cellStyle name="Normal 7 9 6" xfId="3952"/>
    <cellStyle name="Normal 7 9 7" xfId="3953"/>
    <cellStyle name="Normal 70" xfId="344"/>
    <cellStyle name="Normal 70 2" xfId="497"/>
    <cellStyle name="Normal 70 3" xfId="4335"/>
    <cellStyle name="Normal 71" xfId="345"/>
    <cellStyle name="Normal 71 2" xfId="502"/>
    <cellStyle name="Normal 72" xfId="346"/>
    <cellStyle name="Normal 73" xfId="4336"/>
    <cellStyle name="Normal 74" xfId="4451"/>
    <cellStyle name="Normal 75" xfId="4453"/>
    <cellStyle name="Normal 76" xfId="4454"/>
    <cellStyle name="Normal 77" xfId="4460"/>
    <cellStyle name="Normal 78" xfId="487"/>
    <cellStyle name="Normal 8" xfId="347"/>
    <cellStyle name="Normal 8 2" xfId="348"/>
    <cellStyle name="Normal 8 2 2" xfId="349"/>
    <cellStyle name="Normal 8 2 2 2" xfId="3954"/>
    <cellStyle name="Normal 8 2 2 2 2" xfId="3955"/>
    <cellStyle name="Normal 8 2 2 2 3" xfId="3956"/>
    <cellStyle name="Normal 8 2 2 3" xfId="3957"/>
    <cellStyle name="Normal 8 2 2 4" xfId="3958"/>
    <cellStyle name="Normal 8 2 3" xfId="3959"/>
    <cellStyle name="Normal 8 2 3 2" xfId="3960"/>
    <cellStyle name="Normal 8 2 3 3" xfId="3961"/>
    <cellStyle name="Normal 8 2 4" xfId="3962"/>
    <cellStyle name="Normal 8 2 4 2" xfId="3963"/>
    <cellStyle name="Normal 8 2 4 3" xfId="3964"/>
    <cellStyle name="Normal 8 2 5" xfId="3965"/>
    <cellStyle name="Normal 8 2 6" xfId="3966"/>
    <cellStyle name="Normal 8 2 7" xfId="4337"/>
    <cellStyle name="Normal 8 3" xfId="350"/>
    <cellStyle name="Normal 8 3 2" xfId="3967"/>
    <cellStyle name="Normal 8 3 2 2" xfId="3968"/>
    <cellStyle name="Normal 8 3 2 3" xfId="3969"/>
    <cellStyle name="Normal 8 3 3" xfId="3970"/>
    <cellStyle name="Normal 8 3 4" xfId="3971"/>
    <cellStyle name="Normal 8 4" xfId="3972"/>
    <cellStyle name="Normal 8 4 2" xfId="3973"/>
    <cellStyle name="Normal 8 4 3" xfId="3974"/>
    <cellStyle name="Normal 8 5" xfId="3975"/>
    <cellStyle name="Normal 8 5 2" xfId="3976"/>
    <cellStyle name="Normal 8 5 3" xfId="3977"/>
    <cellStyle name="Normal 8 6" xfId="3978"/>
    <cellStyle name="Normal 8 7" xfId="3979"/>
    <cellStyle name="Normal 9" xfId="351"/>
    <cellStyle name="Normal 9 2" xfId="352"/>
    <cellStyle name="Normal 9 2 2" xfId="3980"/>
    <cellStyle name="Normal 9 2 2 2" xfId="3981"/>
    <cellStyle name="Normal 9 2 2 2 2" xfId="3982"/>
    <cellStyle name="Normal 9 2 2 2 3" xfId="3983"/>
    <cellStyle name="Normal 9 2 2 3" xfId="3984"/>
    <cellStyle name="Normal 9 2 2 4" xfId="3985"/>
    <cellStyle name="Normal 9 2 3" xfId="3986"/>
    <cellStyle name="Normal 9 2 3 2" xfId="3987"/>
    <cellStyle name="Normal 9 2 3 3" xfId="3988"/>
    <cellStyle name="Normal 9 2 4" xfId="3989"/>
    <cellStyle name="Normal 9 2 4 2" xfId="3990"/>
    <cellStyle name="Normal 9 2 4 3" xfId="3991"/>
    <cellStyle name="Normal 9 2 5" xfId="3992"/>
    <cellStyle name="Normal 9 2 6" xfId="3993"/>
    <cellStyle name="Normal 9 3" xfId="353"/>
    <cellStyle name="Normal 9 3 2" xfId="3994"/>
    <cellStyle name="Normal 9 3 2 2" xfId="3995"/>
    <cellStyle name="Normal 9 3 2 3" xfId="3996"/>
    <cellStyle name="Normal 9 3 3" xfId="3997"/>
    <cellStyle name="Normal 9 3 4" xfId="3998"/>
    <cellStyle name="Normal 9 4" xfId="3999"/>
    <cellStyle name="Normal 9 4 2" xfId="4000"/>
    <cellStyle name="Normal 9 4 3" xfId="4001"/>
    <cellStyle name="Normal 9 5" xfId="4002"/>
    <cellStyle name="Normal 9 5 2" xfId="4003"/>
    <cellStyle name="Normal 9 5 3" xfId="4004"/>
    <cellStyle name="Normal 9 6" xfId="4005"/>
    <cellStyle name="Normal 9 7" xfId="4006"/>
    <cellStyle name="Normal 9 8" xfId="4338"/>
    <cellStyle name="Normal_01. BS_PL_2004-05 as on 06.09.05" xfId="85"/>
    <cellStyle name="Normal_02. Mobility SOTI &amp; Ann AY 2005-06" xfId="86"/>
    <cellStyle name="Normal_02. Mobility SOTI &amp; Ann AY 2005-06 2" xfId="4462"/>
    <cellStyle name="Normal_CARO Checklist" xfId="362"/>
    <cellStyle name="Normal_Query Sheet_SA" xfId="489"/>
    <cellStyle name="Normal_STA OBSHEET" xfId="4463"/>
    <cellStyle name="Normal_Stat. &amp; Tax Audit 2006-07" xfId="87"/>
    <cellStyle name="Normal_TDS_working_Run I" xfId="88"/>
    <cellStyle name="Note 2" xfId="89"/>
    <cellStyle name="Note 2 10" xfId="4339"/>
    <cellStyle name="Note 2 2" xfId="354"/>
    <cellStyle name="Note 2 2 2" xfId="355"/>
    <cellStyle name="Note 2 2 2 2" xfId="4007"/>
    <cellStyle name="Note 2 2 2 2 2" xfId="4008"/>
    <cellStyle name="Note 2 2 2 2 2 2" xfId="4343"/>
    <cellStyle name="Note 2 2 2 2 3" xfId="4009"/>
    <cellStyle name="Note 2 2 2 2 4" xfId="4342"/>
    <cellStyle name="Note 2 2 2 3" xfId="4344"/>
    <cellStyle name="Note 2 2 2 4" xfId="4341"/>
    <cellStyle name="Note 2 2 3" xfId="4010"/>
    <cellStyle name="Note 2 2 3 2" xfId="4011"/>
    <cellStyle name="Note 2 2 3 2 2" xfId="4347"/>
    <cellStyle name="Note 2 2 3 2 3" xfId="4346"/>
    <cellStyle name="Note 2 2 3 3" xfId="4012"/>
    <cellStyle name="Note 2 2 3 3 2" xfId="4348"/>
    <cellStyle name="Note 2 2 3 4" xfId="4345"/>
    <cellStyle name="Note 2 2 4" xfId="4013"/>
    <cellStyle name="Note 2 2 4 2" xfId="4014"/>
    <cellStyle name="Note 2 2 4 2 2" xfId="4350"/>
    <cellStyle name="Note 2 2 4 3" xfId="4015"/>
    <cellStyle name="Note 2 2 4 4" xfId="4349"/>
    <cellStyle name="Note 2 2 5" xfId="4016"/>
    <cellStyle name="Note 2 2 6" xfId="4017"/>
    <cellStyle name="Note 2 2 7" xfId="4340"/>
    <cellStyle name="Note 2 3" xfId="356"/>
    <cellStyle name="Note 2 3 2" xfId="4018"/>
    <cellStyle name="Note 2 3 2 2" xfId="4019"/>
    <cellStyle name="Note 2 3 2 2 2" xfId="4354"/>
    <cellStyle name="Note 2 3 2 2 3" xfId="4353"/>
    <cellStyle name="Note 2 3 2 3" xfId="4020"/>
    <cellStyle name="Note 2 3 2 3 2" xfId="4355"/>
    <cellStyle name="Note 2 3 2 4" xfId="4352"/>
    <cellStyle name="Note 2 3 3" xfId="4356"/>
    <cellStyle name="Note 2 3 3 2" xfId="4357"/>
    <cellStyle name="Note 2 3 3 2 2" xfId="4358"/>
    <cellStyle name="Note 2 3 3 3" xfId="4359"/>
    <cellStyle name="Note 2 3 4" xfId="4360"/>
    <cellStyle name="Note 2 3 4 2" xfId="4361"/>
    <cellStyle name="Note 2 3 5" xfId="4351"/>
    <cellStyle name="Note 2 4" xfId="529"/>
    <cellStyle name="Note 2 4 2" xfId="4021"/>
    <cellStyle name="Note 2 4 2 2" xfId="4364"/>
    <cellStyle name="Note 2 4 2 2 2" xfId="4365"/>
    <cellStyle name="Note 2 4 2 3" xfId="4366"/>
    <cellStyle name="Note 2 4 2 4" xfId="4363"/>
    <cellStyle name="Note 2 4 3" xfId="4022"/>
    <cellStyle name="Note 2 4 3 2" xfId="4368"/>
    <cellStyle name="Note 2 4 3 2 2" xfId="4369"/>
    <cellStyle name="Note 2 4 3 3" xfId="4370"/>
    <cellStyle name="Note 2 4 3 4" xfId="4367"/>
    <cellStyle name="Note 2 4 4" xfId="4371"/>
    <cellStyle name="Note 2 4 4 2" xfId="4372"/>
    <cellStyle name="Note 2 4 5" xfId="4362"/>
    <cellStyle name="Note 2 5" xfId="4023"/>
    <cellStyle name="Note 2 5 2" xfId="4024"/>
    <cellStyle name="Note 2 5 2 2" xfId="4375"/>
    <cellStyle name="Note 2 5 2 2 2" xfId="4376"/>
    <cellStyle name="Note 2 5 2 3" xfId="4377"/>
    <cellStyle name="Note 2 5 2 4" xfId="4374"/>
    <cellStyle name="Note 2 5 3" xfId="4025"/>
    <cellStyle name="Note 2 5 3 2" xfId="4379"/>
    <cellStyle name="Note 2 5 3 2 2" xfId="4380"/>
    <cellStyle name="Note 2 5 3 3" xfId="4381"/>
    <cellStyle name="Note 2 5 3 4" xfId="4378"/>
    <cellStyle name="Note 2 5 4" xfId="4382"/>
    <cellStyle name="Note 2 5 4 2" xfId="4383"/>
    <cellStyle name="Note 2 5 5" xfId="4373"/>
    <cellStyle name="Note 2 6" xfId="4026"/>
    <cellStyle name="Note 2 6 2" xfId="4385"/>
    <cellStyle name="Note 2 6 2 2" xfId="4386"/>
    <cellStyle name="Note 2 6 3" xfId="4387"/>
    <cellStyle name="Note 2 6 4" xfId="4384"/>
    <cellStyle name="Note 2 7" xfId="4027"/>
    <cellStyle name="Note 2 7 2" xfId="4389"/>
    <cellStyle name="Note 2 7 2 2" xfId="4390"/>
    <cellStyle name="Note 2 7 3" xfId="4391"/>
    <cellStyle name="Note 2 7 4" xfId="4388"/>
    <cellStyle name="Note 2 8" xfId="4392"/>
    <cellStyle name="Note 2 8 2" xfId="4393"/>
    <cellStyle name="Note 2 9" xfId="4394"/>
    <cellStyle name="Note 3" xfId="4028"/>
    <cellStyle name="Note 3 2" xfId="4029"/>
    <cellStyle name="Note 3 2 2" xfId="4030"/>
    <cellStyle name="Note 3 2 3" xfId="4031"/>
    <cellStyle name="Note 3 3" xfId="4032"/>
    <cellStyle name="Note 3 4" xfId="4033"/>
    <cellStyle name="Note 4" xfId="4034"/>
    <cellStyle name="Note 4 2" xfId="4035"/>
    <cellStyle name="Note 4 2 2" xfId="4036"/>
    <cellStyle name="Note 4 2 3" xfId="4037"/>
    <cellStyle name="Note 4 3" xfId="4038"/>
    <cellStyle name="Note 4 4" xfId="4039"/>
    <cellStyle name="Output 2" xfId="90"/>
    <cellStyle name="Output 2 2" xfId="357"/>
    <cellStyle name="Output 2 2 2" xfId="4040"/>
    <cellStyle name="Output 2 2 2 2" xfId="4398"/>
    <cellStyle name="Output 2 2 2 3" xfId="4397"/>
    <cellStyle name="Output 2 2 3" xfId="4399"/>
    <cellStyle name="Output 2 2 4" xfId="4396"/>
    <cellStyle name="Output 2 3" xfId="4041"/>
    <cellStyle name="Output 2 3 2" xfId="4401"/>
    <cellStyle name="Output 2 3 2 2" xfId="4402"/>
    <cellStyle name="Output 2 3 3" xfId="4403"/>
    <cellStyle name="Output 2 3 4" xfId="4400"/>
    <cellStyle name="Output 2 4" xfId="4042"/>
    <cellStyle name="Output 2 4 2" xfId="4405"/>
    <cellStyle name="Output 2 4 3" xfId="4404"/>
    <cellStyle name="Output 2 5" xfId="4043"/>
    <cellStyle name="Output 2 5 2" xfId="4406"/>
    <cellStyle name="Output 2 6" xfId="4395"/>
    <cellStyle name="Output 3" xfId="4044"/>
    <cellStyle name="Output 4" xfId="4045"/>
    <cellStyle name="Percent" xfId="91" builtinId="5"/>
    <cellStyle name="Percent [2]" xfId="4046"/>
    <cellStyle name="Percent 2" xfId="92"/>
    <cellStyle name="Percent 2 2" xfId="93"/>
    <cellStyle name="Percent 2 2 2" xfId="94"/>
    <cellStyle name="Percent 2 2 3" xfId="4047"/>
    <cellStyle name="Percent 2 2 3 2" xfId="4408"/>
    <cellStyle name="Percent 2 2 4" xfId="4048"/>
    <cellStyle name="Percent 2 2 4 2" xfId="4409"/>
    <cellStyle name="Percent 2 2 4 3" xfId="4410"/>
    <cellStyle name="Percent 2 2 5" xfId="4411"/>
    <cellStyle name="Percent 2 3" xfId="4049"/>
    <cellStyle name="Percent 2 3 2" xfId="4412"/>
    <cellStyle name="Percent 2 4" xfId="4050"/>
    <cellStyle name="Percent 2 4 2" xfId="4413"/>
    <cellStyle name="Percent 2 5" xfId="4051"/>
    <cellStyle name="Percent 2 5 2" xfId="4414"/>
    <cellStyle name="Percent 2 6" xfId="4052"/>
    <cellStyle name="Percent 2 7" xfId="4053"/>
    <cellStyle name="Percent 3" xfId="95"/>
    <cellStyle name="Percent 3 2" xfId="358"/>
    <cellStyle name="Percent 3 2 2" xfId="4054"/>
    <cellStyle name="Percent 3 2 2 2" xfId="4415"/>
    <cellStyle name="Percent 3 2 3" xfId="4055"/>
    <cellStyle name="Percent 3 3" xfId="4056"/>
    <cellStyle name="Percent 3 4" xfId="4057"/>
    <cellStyle name="Percent 4" xfId="96"/>
    <cellStyle name="Percent 4 2" xfId="488"/>
    <cellStyle name="Percent 4 3" xfId="4416"/>
    <cellStyle name="Percent 4 4" xfId="4417"/>
    <cellStyle name="Percent 4 5" xfId="4418"/>
    <cellStyle name="Percent 5" xfId="359"/>
    <cellStyle name="Percent 5 2" xfId="4058"/>
    <cellStyle name="Percent 5 2 2" xfId="4420"/>
    <cellStyle name="Percent 5 3" xfId="4059"/>
    <cellStyle name="Percent 5 3 2" xfId="4421"/>
    <cellStyle name="Percent 5 4" xfId="4422"/>
    <cellStyle name="Percent 5 5" xfId="4423"/>
    <cellStyle name="Percent 5 6" xfId="4419"/>
    <cellStyle name="Percent 6" xfId="4060"/>
    <cellStyle name="Percent 6 2" xfId="4424"/>
    <cellStyle name="Percent 7" xfId="4425"/>
    <cellStyle name="Percent 7 2" xfId="4426"/>
    <cellStyle name="Percent 8" xfId="4407"/>
    <cellStyle name="Style 1" xfId="97"/>
    <cellStyle name="Style 1 2" xfId="495"/>
    <cellStyle name="Style 1 2 2" xfId="4427"/>
    <cellStyle name="Style 1 3" xfId="4428"/>
    <cellStyle name="Style 1 3 2" xfId="4429"/>
    <cellStyle name="Style 1 3 3" xfId="4430"/>
    <cellStyle name="Style 1 3 4" xfId="4431"/>
    <cellStyle name="Style 1 3 5" xfId="4432"/>
    <cellStyle name="Style 1 4" xfId="4433"/>
    <cellStyle name="Style 1 5" xfId="4434"/>
    <cellStyle name="Style 1 6" xfId="4435"/>
    <cellStyle name="Style 1 7" xfId="4436"/>
    <cellStyle name="Title 2" xfId="98"/>
    <cellStyle name="Title 2 2" xfId="4061"/>
    <cellStyle name="Title 2 2 2" xfId="4062"/>
    <cellStyle name="Title 2 2 3" xfId="4437"/>
    <cellStyle name="Title 2 3" xfId="4063"/>
    <cellStyle name="Title 3" xfId="4064"/>
    <cellStyle name="Title 4" xfId="4065"/>
    <cellStyle name="Total 2" xfId="99"/>
    <cellStyle name="Total 2 2" xfId="360"/>
    <cellStyle name="Total 2 2 2" xfId="4066"/>
    <cellStyle name="Total 2 2 2 2" xfId="4441"/>
    <cellStyle name="Total 2 2 2 3" xfId="4440"/>
    <cellStyle name="Total 2 2 3" xfId="4442"/>
    <cellStyle name="Total 2 2 4" xfId="4439"/>
    <cellStyle name="Total 2 3" xfId="4067"/>
    <cellStyle name="Total 2 3 2" xfId="4444"/>
    <cellStyle name="Total 2 3 2 2" xfId="4445"/>
    <cellStyle name="Total 2 3 3" xfId="4446"/>
    <cellStyle name="Total 2 3 4" xfId="4443"/>
    <cellStyle name="Total 2 4" xfId="4068"/>
    <cellStyle name="Total 2 4 2" xfId="4448"/>
    <cellStyle name="Total 2 4 3" xfId="4447"/>
    <cellStyle name="Total 2 5" xfId="4069"/>
    <cellStyle name="Total 2 5 2" xfId="4449"/>
    <cellStyle name="Total 2 6" xfId="4438"/>
    <cellStyle name="Total 3" xfId="4070"/>
    <cellStyle name="Total 4" xfId="4071"/>
    <cellStyle name="Warning Text 2" xfId="100"/>
    <cellStyle name="Warning Text 2 2" xfId="4072"/>
    <cellStyle name="Warning Text 2 2 2" xfId="4073"/>
    <cellStyle name="Warning Text 2 2 3" xfId="4450"/>
    <cellStyle name="Warning Text 2 3" xfId="4074"/>
    <cellStyle name="Warning Text 3" xfId="4075"/>
    <cellStyle name="Warning Text 4" xfId="4076"/>
  </cellStyles>
  <dxfs count="24">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4.9989318521683403E-2"/>
        </patternFill>
      </fill>
    </dxf>
    <dxf>
      <fill>
        <patternFill>
          <bgColor rgb="FFFFFF00"/>
        </patternFill>
      </fill>
    </dxf>
    <dxf>
      <fill>
        <patternFill>
          <bgColor rgb="FFFFFF00"/>
        </patternFill>
      </fill>
    </dxf>
    <dxf>
      <fill>
        <patternFill>
          <bgColor theme="0" tint="-4.9989318521683403E-2"/>
        </patternFill>
      </fill>
    </dxf>
    <dxf>
      <fill>
        <patternFill>
          <bgColor rgb="FFFFFF00"/>
        </patternFill>
      </fill>
    </dxf>
    <dxf>
      <fill>
        <patternFill>
          <bgColor rgb="FFFFFF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FF00"/>
        </patternFill>
      </fill>
    </dxf>
    <dxf>
      <fill>
        <patternFill>
          <bgColor rgb="FFFFFF00"/>
        </patternFill>
      </fill>
    </dxf>
    <dxf>
      <fill>
        <patternFill>
          <bgColor theme="0" tint="-4.9989318521683403E-2"/>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ctrlProps/ctrlProp1.xml><?xml version="1.0" encoding="utf-8"?>
<formControlPr xmlns="http://schemas.microsoft.com/office/spreadsheetml/2009/9/main" objectType="Button" lockText="1"/>
</file>

<file path=xl/drawings/_rels/vmlDrawing2.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28575</xdr:colOff>
          <xdr:row>2</xdr:row>
          <xdr:rowOff>9525</xdr:rowOff>
        </xdr:from>
        <xdr:to>
          <xdr:col>7</xdr:col>
          <xdr:colOff>942975</xdr:colOff>
          <xdr:row>3</xdr:row>
          <xdr:rowOff>180975</xdr:rowOff>
        </xdr:to>
        <xdr:sp macro="" textlink="">
          <xdr:nvSpPr>
            <xdr:cNvPr id="1026" name="Button 2" hidden="1">
              <a:extLst>
                <a:ext uri="{63B3BB69-23CF-44E3-9099-C40C66FF867C}">
                  <a14:compatExt spid="_x0000_s1026"/>
                </a:ext>
                <a:ext uri="{FF2B5EF4-FFF2-40B4-BE49-F238E27FC236}">
                  <a16:creationId xmlns:a16="http://schemas.microsoft.com/office/drawing/2014/main" xmlns="" id="{00000000-0008-0000-0100-000002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Reset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95250</xdr:colOff>
          <xdr:row>7</xdr:row>
          <xdr:rowOff>161925</xdr:rowOff>
        </xdr:from>
        <xdr:to>
          <xdr:col>3</xdr:col>
          <xdr:colOff>142875</xdr:colOff>
          <xdr:row>12</xdr:row>
          <xdr:rowOff>161925</xdr:rowOff>
        </xdr:to>
        <xdr:sp macro="" textlink="">
          <xdr:nvSpPr>
            <xdr:cNvPr id="8195" name="Object 3" hidden="1">
              <a:extLst>
                <a:ext uri="{63B3BB69-23CF-44E3-9099-C40C66FF867C}">
                  <a14:compatExt spid="_x0000_s8195"/>
                </a:ext>
                <a:ext uri="{FF2B5EF4-FFF2-40B4-BE49-F238E27FC236}">
                  <a16:creationId xmlns:a16="http://schemas.microsoft.com/office/drawing/2014/main" xmlns="" id="{00000000-0008-0000-0500-000003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7</xdr:row>
          <xdr:rowOff>142875</xdr:rowOff>
        </xdr:from>
        <xdr:to>
          <xdr:col>7</xdr:col>
          <xdr:colOff>114300</xdr:colOff>
          <xdr:row>12</xdr:row>
          <xdr:rowOff>171450</xdr:rowOff>
        </xdr:to>
        <xdr:sp macro="" textlink="">
          <xdr:nvSpPr>
            <xdr:cNvPr id="8196" name="Object 4" hidden="1">
              <a:extLst>
                <a:ext uri="{63B3BB69-23CF-44E3-9099-C40C66FF867C}">
                  <a14:compatExt spid="_x0000_s8196"/>
                </a:ext>
                <a:ext uri="{FF2B5EF4-FFF2-40B4-BE49-F238E27FC236}">
                  <a16:creationId xmlns:a16="http://schemas.microsoft.com/office/drawing/2014/main" xmlns="" id="{00000000-0008-0000-0500-000004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image" Target="../media/image2.emf"/><Relationship Id="rId2" Type="http://schemas.openxmlformats.org/officeDocument/2006/relationships/drawing" Target="../drawings/drawing2.xml"/><Relationship Id="rId1" Type="http://schemas.openxmlformats.org/officeDocument/2006/relationships/printerSettings" Target="../printerSettings/printerSettings6.bin"/><Relationship Id="rId6" Type="http://schemas.openxmlformats.org/officeDocument/2006/relationships/package" Target="../embeddings/Microsoft_Word_Document2.docx"/><Relationship Id="rId5" Type="http://schemas.openxmlformats.org/officeDocument/2006/relationships/image" Target="../media/image1.emf"/><Relationship Id="rId4" Type="http://schemas.openxmlformats.org/officeDocument/2006/relationships/package" Target="../embeddings/Microsoft_Word_Document1.docx"/></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www.abhishekdhamne.com/professional-tools/" TargetMode="Externa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L21"/>
  <sheetViews>
    <sheetView tabSelected="1" view="pageBreakPreview" zoomScaleNormal="100" zoomScaleSheetLayoutView="100" workbookViewId="0"/>
  </sheetViews>
  <sheetFormatPr defaultRowHeight="15" x14ac:dyDescent="0.25"/>
  <cols>
    <col min="1" max="1" width="1.7109375" customWidth="1"/>
    <col min="2" max="8" width="10.7109375" customWidth="1"/>
  </cols>
  <sheetData>
    <row r="1" spans="1:12" x14ac:dyDescent="0.25">
      <c r="A1" s="1"/>
      <c r="B1" s="1"/>
      <c r="C1" s="1"/>
      <c r="D1" s="1"/>
      <c r="E1" s="1"/>
      <c r="F1" s="1"/>
      <c r="G1" s="1"/>
      <c r="H1" s="640" t="s">
        <v>883</v>
      </c>
    </row>
    <row r="2" spans="1:12" ht="18.75" x14ac:dyDescent="0.3">
      <c r="A2" s="1"/>
      <c r="B2" s="728" t="s">
        <v>900</v>
      </c>
      <c r="C2" s="728"/>
      <c r="D2" s="728"/>
      <c r="E2" s="728"/>
      <c r="F2" s="728"/>
      <c r="G2" s="728"/>
      <c r="H2" s="728"/>
      <c r="J2" s="2"/>
      <c r="K2" s="2"/>
      <c r="L2" s="2"/>
    </row>
    <row r="3" spans="1:12" x14ac:dyDescent="0.25">
      <c r="A3" s="1"/>
      <c r="B3" s="1"/>
      <c r="C3" s="1"/>
      <c r="D3" s="1"/>
      <c r="E3" s="1"/>
      <c r="F3" s="1"/>
      <c r="G3" s="1"/>
      <c r="H3" s="1"/>
    </row>
    <row r="4" spans="1:12" x14ac:dyDescent="0.25">
      <c r="A4" s="1"/>
      <c r="B4" s="4" t="s">
        <v>220</v>
      </c>
      <c r="C4" s="1"/>
      <c r="D4" s="1"/>
      <c r="E4" s="1"/>
      <c r="F4" s="1"/>
      <c r="G4" s="1"/>
      <c r="H4" s="1"/>
    </row>
    <row r="5" spans="1:12" ht="15" customHeight="1" x14ac:dyDescent="0.25">
      <c r="A5" s="1"/>
      <c r="B5" s="1"/>
      <c r="C5" s="1"/>
      <c r="D5" s="1"/>
      <c r="E5" s="1"/>
      <c r="F5" s="1"/>
      <c r="G5" s="1"/>
      <c r="H5" s="1"/>
    </row>
    <row r="6" spans="1:12" ht="135" customHeight="1" x14ac:dyDescent="0.25">
      <c r="A6" s="1"/>
      <c r="B6" s="727" t="s">
        <v>904</v>
      </c>
      <c r="C6" s="727"/>
      <c r="D6" s="727"/>
      <c r="E6" s="727"/>
      <c r="F6" s="727"/>
      <c r="G6" s="727"/>
      <c r="H6" s="727"/>
    </row>
    <row r="7" spans="1:12" x14ac:dyDescent="0.25">
      <c r="A7" s="1"/>
      <c r="B7" s="1"/>
      <c r="C7" s="1"/>
      <c r="D7" s="1"/>
      <c r="E7" s="1"/>
      <c r="F7" s="1"/>
      <c r="G7" s="1"/>
      <c r="H7" s="1"/>
    </row>
    <row r="8" spans="1:12" x14ac:dyDescent="0.25">
      <c r="A8" s="1"/>
      <c r="B8" s="1"/>
      <c r="C8" s="1"/>
      <c r="D8" s="1"/>
      <c r="E8" s="1"/>
      <c r="F8" s="1"/>
      <c r="G8" s="1"/>
      <c r="H8" s="1"/>
    </row>
    <row r="9" spans="1:12" x14ac:dyDescent="0.25">
      <c r="A9" s="1"/>
      <c r="B9" s="729" t="s">
        <v>239</v>
      </c>
      <c r="C9" s="729"/>
      <c r="D9" s="729"/>
      <c r="E9" s="729"/>
      <c r="F9" s="729"/>
      <c r="G9" s="729"/>
      <c r="H9" s="729"/>
    </row>
    <row r="10" spans="1:12" x14ac:dyDescent="0.25">
      <c r="A10" s="1"/>
      <c r="B10" s="725" t="s">
        <v>834</v>
      </c>
      <c r="C10" s="725"/>
      <c r="D10" s="725"/>
      <c r="E10" s="725"/>
      <c r="F10" s="725"/>
      <c r="G10" s="725"/>
      <c r="H10" s="725"/>
    </row>
    <row r="11" spans="1:12" x14ac:dyDescent="0.25">
      <c r="A11" s="1"/>
      <c r="B11" s="725" t="s">
        <v>835</v>
      </c>
      <c r="C11" s="725"/>
      <c r="D11" s="725"/>
      <c r="E11" s="725"/>
      <c r="F11" s="725"/>
      <c r="G11" s="725"/>
      <c r="H11" s="725"/>
    </row>
    <row r="12" spans="1:12" x14ac:dyDescent="0.25">
      <c r="A12" s="1"/>
      <c r="B12" s="725" t="s">
        <v>240</v>
      </c>
      <c r="C12" s="725"/>
      <c r="D12" s="725"/>
      <c r="E12" s="725"/>
      <c r="F12" s="725"/>
      <c r="G12" s="725"/>
      <c r="H12" s="725"/>
    </row>
    <row r="13" spans="1:12" x14ac:dyDescent="0.25">
      <c r="A13" s="1"/>
      <c r="B13" s="725" t="s">
        <v>241</v>
      </c>
      <c r="C13" s="725"/>
      <c r="D13" s="725"/>
      <c r="E13" s="725"/>
      <c r="F13" s="725"/>
      <c r="G13" s="725"/>
      <c r="H13" s="725"/>
    </row>
    <row r="14" spans="1:12" x14ac:dyDescent="0.25">
      <c r="A14" s="1"/>
      <c r="B14" s="725" t="s">
        <v>242</v>
      </c>
      <c r="C14" s="725"/>
      <c r="D14" s="725"/>
      <c r="E14" s="725"/>
      <c r="F14" s="725"/>
      <c r="G14" s="725"/>
      <c r="H14" s="725"/>
    </row>
    <row r="15" spans="1:12" x14ac:dyDescent="0.25">
      <c r="A15" s="1"/>
      <c r="B15" s="5"/>
      <c r="C15" s="5"/>
      <c r="D15" s="5"/>
      <c r="E15" s="5"/>
      <c r="F15" s="5"/>
      <c r="G15" s="5"/>
      <c r="H15" s="5"/>
    </row>
    <row r="16" spans="1:12" x14ac:dyDescent="0.25">
      <c r="A16" s="1"/>
      <c r="B16" s="1"/>
      <c r="C16" s="1"/>
      <c r="D16" s="1"/>
      <c r="E16" s="1"/>
      <c r="F16" s="1"/>
      <c r="G16" s="1"/>
      <c r="H16" s="1"/>
    </row>
    <row r="17" spans="1:8" ht="90" customHeight="1" x14ac:dyDescent="0.25">
      <c r="A17" s="1"/>
      <c r="B17" s="726" t="s">
        <v>731</v>
      </c>
      <c r="C17" s="726"/>
      <c r="D17" s="726"/>
      <c r="E17" s="726"/>
      <c r="F17" s="726"/>
      <c r="G17" s="726"/>
      <c r="H17" s="726"/>
    </row>
    <row r="18" spans="1:8" x14ac:dyDescent="0.25">
      <c r="A18" s="1"/>
      <c r="B18" s="1"/>
      <c r="C18" s="1"/>
      <c r="D18" s="1"/>
      <c r="E18" s="1"/>
      <c r="F18" s="1"/>
      <c r="G18" s="1"/>
      <c r="H18" s="1"/>
    </row>
    <row r="19" spans="1:8" x14ac:dyDescent="0.25">
      <c r="A19" s="1"/>
      <c r="B19" s="7" t="s">
        <v>903</v>
      </c>
      <c r="C19" s="7"/>
      <c r="D19" s="1"/>
      <c r="E19" s="1"/>
      <c r="F19" s="1"/>
      <c r="G19" s="1"/>
      <c r="H19" s="1"/>
    </row>
    <row r="20" spans="1:8" x14ac:dyDescent="0.25">
      <c r="A20" s="1"/>
      <c r="B20" s="7" t="s">
        <v>902</v>
      </c>
      <c r="C20" s="7"/>
      <c r="D20" s="1"/>
      <c r="E20" s="1"/>
      <c r="F20" s="1"/>
      <c r="G20" s="1"/>
      <c r="H20" s="1"/>
    </row>
    <row r="21" spans="1:8" s="1" customFormat="1" x14ac:dyDescent="0.25">
      <c r="B21" s="7" t="s">
        <v>901</v>
      </c>
    </row>
  </sheetData>
  <sheetProtection algorithmName="SHA-512" hashValue="rypHGVpt0V4jENNM2ya4rl+8VKsvu+KgWbzb5Is5xNf1kU2sbdyoyEdP/GMEbC/H8bUAMHqEguoC9k9E4NSi6A==" saltValue="+xacaibQZkfEtxOzgmOn9g==" spinCount="100000" sheet="1" objects="1" scenarios="1"/>
  <mergeCells count="9">
    <mergeCell ref="B14:H14"/>
    <mergeCell ref="B17:H17"/>
    <mergeCell ref="B6:H6"/>
    <mergeCell ref="B2:H2"/>
    <mergeCell ref="B9:H9"/>
    <mergeCell ref="B11:H11"/>
    <mergeCell ref="B12:H12"/>
    <mergeCell ref="B13:H13"/>
    <mergeCell ref="B10:H10"/>
  </mergeCells>
  <pageMargins left="0.70866141732283472" right="0.70866141732283472" top="0.74803149606299213" bottom="0.74803149606299213" header="0.31496062992125984" footer="0.31496062992125984"/>
  <pageSetup paperSize="9" scale="110"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H64"/>
  <sheetViews>
    <sheetView view="pageBreakPreview" zoomScaleNormal="100" zoomScaleSheetLayoutView="100" workbookViewId="0">
      <selection sqref="A1:H1"/>
    </sheetView>
  </sheetViews>
  <sheetFormatPr defaultColWidth="9.140625" defaultRowHeight="15" x14ac:dyDescent="0.25"/>
  <cols>
    <col min="1" max="1" width="7.7109375" style="10" customWidth="1"/>
    <col min="2" max="2" width="10.7109375" style="10" customWidth="1"/>
    <col min="3" max="3" width="40.7109375" style="10" customWidth="1"/>
    <col min="4" max="4" width="10.7109375" style="10" customWidth="1"/>
    <col min="5" max="5" width="15.7109375" style="10" customWidth="1"/>
    <col min="6" max="6" width="14.7109375" style="10" customWidth="1"/>
    <col min="7" max="7" width="21" style="10" customWidth="1"/>
    <col min="8" max="8" width="21.7109375" style="10" customWidth="1"/>
    <col min="9" max="16384" width="9.140625" style="10"/>
  </cols>
  <sheetData>
    <row r="1" spans="1:8" x14ac:dyDescent="0.25">
      <c r="A1" s="736" t="str">
        <f>'Data Entry'!C10</f>
        <v>PQR Trading Company</v>
      </c>
      <c r="B1" s="736"/>
      <c r="C1" s="736"/>
      <c r="D1" s="736"/>
      <c r="E1" s="736"/>
      <c r="F1" s="736"/>
      <c r="G1" s="736"/>
      <c r="H1" s="736"/>
    </row>
    <row r="2" spans="1:8" x14ac:dyDescent="0.25">
      <c r="A2" s="736" t="str">
        <f>"A.Y: "&amp;'Data Entry'!C20</f>
        <v>A.Y: 2026-27</v>
      </c>
      <c r="B2" s="736"/>
      <c r="C2" s="736"/>
      <c r="D2" s="736"/>
      <c r="E2" s="736"/>
      <c r="F2" s="736"/>
      <c r="G2" s="736"/>
      <c r="H2" s="736"/>
    </row>
    <row r="3" spans="1:8" x14ac:dyDescent="0.25">
      <c r="A3" s="736" t="s">
        <v>719</v>
      </c>
      <c r="B3" s="736"/>
      <c r="C3" s="736"/>
      <c r="D3" s="736"/>
      <c r="E3" s="736"/>
      <c r="F3" s="736"/>
      <c r="G3" s="736"/>
      <c r="H3" s="736"/>
    </row>
    <row r="4" spans="1:8" x14ac:dyDescent="0.25">
      <c r="A4" s="11"/>
      <c r="B4" s="11"/>
      <c r="C4" s="11"/>
      <c r="D4" s="11"/>
      <c r="E4" s="11"/>
      <c r="F4" s="11"/>
      <c r="G4" s="11"/>
      <c r="H4" s="11"/>
    </row>
    <row r="5" spans="1:8" ht="24.95" customHeight="1" x14ac:dyDescent="0.25">
      <c r="A5" s="12" t="s">
        <v>674</v>
      </c>
      <c r="B5" s="737" t="s">
        <v>30</v>
      </c>
      <c r="C5" s="738"/>
      <c r="D5" s="739"/>
      <c r="E5" s="14" t="s">
        <v>749</v>
      </c>
      <c r="F5" s="14" t="s">
        <v>74</v>
      </c>
      <c r="G5" s="14" t="s">
        <v>270</v>
      </c>
      <c r="H5" s="14" t="s">
        <v>271</v>
      </c>
    </row>
    <row r="6" spans="1:8" ht="30" customHeight="1" x14ac:dyDescent="0.25">
      <c r="A6" s="15">
        <v>1</v>
      </c>
      <c r="B6" s="731" t="s">
        <v>690</v>
      </c>
      <c r="C6" s="735"/>
      <c r="D6" s="16" t="s">
        <v>439</v>
      </c>
      <c r="E6" s="17" t="s">
        <v>750</v>
      </c>
      <c r="F6" s="8" t="s">
        <v>244</v>
      </c>
      <c r="G6" s="62"/>
      <c r="H6" s="62"/>
    </row>
    <row r="7" spans="1:8" ht="30" customHeight="1" x14ac:dyDescent="0.25">
      <c r="A7" s="15">
        <f>A6+1</f>
        <v>2</v>
      </c>
      <c r="B7" s="731" t="s">
        <v>884</v>
      </c>
      <c r="C7" s="735"/>
      <c r="D7" s="16" t="s">
        <v>439</v>
      </c>
      <c r="E7" s="17" t="s">
        <v>750</v>
      </c>
      <c r="F7" s="8" t="s">
        <v>244</v>
      </c>
      <c r="G7" s="653"/>
      <c r="H7" s="653"/>
    </row>
    <row r="8" spans="1:8" ht="30" customHeight="1" x14ac:dyDescent="0.25">
      <c r="A8" s="15">
        <f t="shared" ref="A8:A12" si="0">A7+1</f>
        <v>3</v>
      </c>
      <c r="B8" s="731" t="s">
        <v>248</v>
      </c>
      <c r="C8" s="735"/>
      <c r="D8" s="16" t="s">
        <v>439</v>
      </c>
      <c r="E8" s="17" t="s">
        <v>750</v>
      </c>
      <c r="F8" s="8" t="s">
        <v>244</v>
      </c>
      <c r="G8" s="61"/>
      <c r="H8" s="61"/>
    </row>
    <row r="9" spans="1:8" ht="30" customHeight="1" x14ac:dyDescent="0.25">
      <c r="A9" s="15">
        <f t="shared" si="0"/>
        <v>4</v>
      </c>
      <c r="B9" s="731" t="s">
        <v>891</v>
      </c>
      <c r="C9" s="733"/>
      <c r="D9" s="16" t="s">
        <v>439</v>
      </c>
      <c r="E9" s="17" t="s">
        <v>750</v>
      </c>
      <c r="F9" s="8" t="s">
        <v>244</v>
      </c>
      <c r="G9" s="61"/>
      <c r="H9" s="61"/>
    </row>
    <row r="10" spans="1:8" ht="30" customHeight="1" x14ac:dyDescent="0.25">
      <c r="A10" s="15">
        <f t="shared" si="0"/>
        <v>5</v>
      </c>
      <c r="B10" s="731" t="s">
        <v>431</v>
      </c>
      <c r="C10" s="733"/>
      <c r="D10" s="16" t="s">
        <v>439</v>
      </c>
      <c r="E10" s="17" t="s">
        <v>750</v>
      </c>
      <c r="F10" s="8" t="s">
        <v>244</v>
      </c>
      <c r="G10" s="61"/>
      <c r="H10" s="61"/>
    </row>
    <row r="11" spans="1:8" ht="30" customHeight="1" x14ac:dyDescent="0.25">
      <c r="A11" s="15">
        <f t="shared" si="0"/>
        <v>6</v>
      </c>
      <c r="B11" s="731" t="s">
        <v>732</v>
      </c>
      <c r="C11" s="735"/>
      <c r="D11" s="16" t="s">
        <v>439</v>
      </c>
      <c r="E11" s="17" t="s">
        <v>750</v>
      </c>
      <c r="F11" s="8" t="s">
        <v>244</v>
      </c>
      <c r="G11" s="61"/>
      <c r="H11" s="61"/>
    </row>
    <row r="12" spans="1:8" ht="30" customHeight="1" x14ac:dyDescent="0.25">
      <c r="A12" s="15">
        <f t="shared" si="0"/>
        <v>7</v>
      </c>
      <c r="B12" s="731" t="s">
        <v>432</v>
      </c>
      <c r="C12" s="732"/>
      <c r="D12" s="733"/>
      <c r="E12" s="18" t="str">
        <f>Applicability!E6</f>
        <v>Not Applicable</v>
      </c>
      <c r="F12" s="8" t="s">
        <v>244</v>
      </c>
      <c r="G12" s="61"/>
      <c r="H12" s="61"/>
    </row>
    <row r="13" spans="1:8" ht="24.95" customHeight="1" x14ac:dyDescent="0.25">
      <c r="A13" s="13" t="s">
        <v>674</v>
      </c>
      <c r="B13" s="13" t="s">
        <v>255</v>
      </c>
      <c r="C13" s="14" t="s">
        <v>3</v>
      </c>
      <c r="D13" s="14" t="s">
        <v>256</v>
      </c>
      <c r="E13" s="14" t="s">
        <v>749</v>
      </c>
      <c r="F13" s="14" t="s">
        <v>74</v>
      </c>
      <c r="G13" s="14" t="s">
        <v>270</v>
      </c>
      <c r="H13" s="14" t="s">
        <v>271</v>
      </c>
    </row>
    <row r="14" spans="1:8" ht="30" customHeight="1" x14ac:dyDescent="0.25">
      <c r="A14" s="15">
        <v>7.01</v>
      </c>
      <c r="B14" s="19" t="s">
        <v>269</v>
      </c>
      <c r="C14" s="20" t="s">
        <v>751</v>
      </c>
      <c r="D14" s="21" t="s">
        <v>675</v>
      </c>
      <c r="E14" s="8" t="s">
        <v>244</v>
      </c>
      <c r="F14" s="8" t="s">
        <v>244</v>
      </c>
      <c r="G14" s="61"/>
      <c r="H14" s="61"/>
    </row>
    <row r="15" spans="1:8" ht="30" customHeight="1" x14ac:dyDescent="0.25">
      <c r="A15" s="15">
        <f>A14+0.01</f>
        <v>7.02</v>
      </c>
      <c r="B15" s="18">
        <v>9</v>
      </c>
      <c r="C15" s="20" t="s">
        <v>288</v>
      </c>
      <c r="D15" s="21" t="s">
        <v>676</v>
      </c>
      <c r="E15" s="8" t="s">
        <v>244</v>
      </c>
      <c r="F15" s="8" t="s">
        <v>244</v>
      </c>
      <c r="G15" s="61"/>
      <c r="H15" s="61"/>
    </row>
    <row r="16" spans="1:8" ht="30" customHeight="1" x14ac:dyDescent="0.25">
      <c r="A16" s="15">
        <f>A15+0.01</f>
        <v>7.0299999999999994</v>
      </c>
      <c r="B16" s="18">
        <v>10</v>
      </c>
      <c r="C16" s="20" t="s">
        <v>289</v>
      </c>
      <c r="D16" s="21" t="s">
        <v>677</v>
      </c>
      <c r="E16" s="8" t="s">
        <v>244</v>
      </c>
      <c r="F16" s="8" t="s">
        <v>244</v>
      </c>
      <c r="G16" s="61"/>
      <c r="H16" s="61"/>
    </row>
    <row r="17" spans="1:8" ht="30" customHeight="1" x14ac:dyDescent="0.25">
      <c r="A17" s="15">
        <f t="shared" ref="A17:A52" si="1">A16+0.01</f>
        <v>7.0399999999999991</v>
      </c>
      <c r="B17" s="18">
        <v>11</v>
      </c>
      <c r="C17" s="20" t="s">
        <v>257</v>
      </c>
      <c r="D17" s="21" t="s">
        <v>258</v>
      </c>
      <c r="E17" s="8" t="s">
        <v>244</v>
      </c>
      <c r="F17" s="8" t="s">
        <v>244</v>
      </c>
      <c r="G17" s="61"/>
      <c r="H17" s="61"/>
    </row>
    <row r="18" spans="1:8" ht="30" customHeight="1" x14ac:dyDescent="0.25">
      <c r="A18" s="15">
        <f t="shared" si="1"/>
        <v>7.0499999999999989</v>
      </c>
      <c r="B18" s="18">
        <v>12</v>
      </c>
      <c r="C18" s="20" t="s">
        <v>290</v>
      </c>
      <c r="D18" s="15" t="s">
        <v>268</v>
      </c>
      <c r="E18" s="8" t="s">
        <v>244</v>
      </c>
      <c r="F18" s="8" t="s">
        <v>244</v>
      </c>
      <c r="G18" s="61"/>
      <c r="H18" s="61"/>
    </row>
    <row r="19" spans="1:8" ht="30" customHeight="1" x14ac:dyDescent="0.25">
      <c r="A19" s="15">
        <f t="shared" si="1"/>
        <v>7.0599999999999987</v>
      </c>
      <c r="B19" s="18">
        <v>13</v>
      </c>
      <c r="C19" s="20" t="s">
        <v>291</v>
      </c>
      <c r="D19" s="21" t="s">
        <v>258</v>
      </c>
      <c r="E19" s="8" t="s">
        <v>244</v>
      </c>
      <c r="F19" s="8" t="s">
        <v>244</v>
      </c>
      <c r="G19" s="61"/>
      <c r="H19" s="61"/>
    </row>
    <row r="20" spans="1:8" ht="30" customHeight="1" x14ac:dyDescent="0.25">
      <c r="A20" s="15">
        <f t="shared" si="1"/>
        <v>7.0699999999999985</v>
      </c>
      <c r="B20" s="18" t="s">
        <v>632</v>
      </c>
      <c r="C20" s="20" t="s">
        <v>752</v>
      </c>
      <c r="D20" s="21" t="s">
        <v>381</v>
      </c>
      <c r="E20" s="8" t="s">
        <v>244</v>
      </c>
      <c r="F20" s="8" t="s">
        <v>244</v>
      </c>
      <c r="G20" s="61"/>
      <c r="H20" s="61"/>
    </row>
    <row r="21" spans="1:8" ht="30" x14ac:dyDescent="0.25">
      <c r="A21" s="15">
        <f t="shared" si="1"/>
        <v>7.0799999999999983</v>
      </c>
      <c r="B21" s="18" t="s">
        <v>633</v>
      </c>
      <c r="C21" s="20" t="s">
        <v>634</v>
      </c>
      <c r="D21" s="21" t="s">
        <v>381</v>
      </c>
      <c r="E21" s="8" t="s">
        <v>244</v>
      </c>
      <c r="F21" s="8" t="s">
        <v>244</v>
      </c>
      <c r="G21" s="61"/>
      <c r="H21" s="61"/>
    </row>
    <row r="22" spans="1:8" ht="30" customHeight="1" x14ac:dyDescent="0.25">
      <c r="A22" s="15">
        <f t="shared" si="1"/>
        <v>7.0899999999999981</v>
      </c>
      <c r="B22" s="18">
        <v>15</v>
      </c>
      <c r="C22" s="20" t="s">
        <v>292</v>
      </c>
      <c r="D22" s="15" t="s">
        <v>268</v>
      </c>
      <c r="E22" s="8" t="s">
        <v>244</v>
      </c>
      <c r="F22" s="8" t="s">
        <v>244</v>
      </c>
      <c r="G22" s="61"/>
      <c r="H22" s="61"/>
    </row>
    <row r="23" spans="1:8" ht="30" customHeight="1" x14ac:dyDescent="0.25">
      <c r="A23" s="22">
        <f t="shared" si="1"/>
        <v>7.0999999999999979</v>
      </c>
      <c r="B23" s="18">
        <v>16</v>
      </c>
      <c r="C23" s="20" t="s">
        <v>293</v>
      </c>
      <c r="D23" s="15" t="s">
        <v>268</v>
      </c>
      <c r="E23" s="8" t="s">
        <v>244</v>
      </c>
      <c r="F23" s="8" t="s">
        <v>244</v>
      </c>
      <c r="G23" s="61"/>
      <c r="H23" s="61"/>
    </row>
    <row r="24" spans="1:8" ht="30" customHeight="1" x14ac:dyDescent="0.25">
      <c r="A24" s="15">
        <f t="shared" si="1"/>
        <v>7.1099999999999977</v>
      </c>
      <c r="B24" s="18">
        <v>17</v>
      </c>
      <c r="C24" s="20" t="s">
        <v>294</v>
      </c>
      <c r="D24" s="15" t="s">
        <v>268</v>
      </c>
      <c r="E24" s="8" t="s">
        <v>244</v>
      </c>
      <c r="F24" s="8" t="s">
        <v>244</v>
      </c>
      <c r="G24" s="61"/>
      <c r="H24" s="61"/>
    </row>
    <row r="25" spans="1:8" ht="30" customHeight="1" x14ac:dyDescent="0.25">
      <c r="A25" s="15">
        <f t="shared" si="1"/>
        <v>7.1199999999999974</v>
      </c>
      <c r="B25" s="18">
        <v>18</v>
      </c>
      <c r="C25" s="20" t="s">
        <v>295</v>
      </c>
      <c r="D25" s="21" t="s">
        <v>382</v>
      </c>
      <c r="E25" s="8" t="s">
        <v>244</v>
      </c>
      <c r="F25" s="8" t="s">
        <v>244</v>
      </c>
      <c r="G25" s="61"/>
      <c r="H25" s="61"/>
    </row>
    <row r="26" spans="1:8" ht="30" customHeight="1" x14ac:dyDescent="0.25">
      <c r="A26" s="15">
        <f t="shared" si="1"/>
        <v>7.1299999999999972</v>
      </c>
      <c r="B26" s="18">
        <v>19</v>
      </c>
      <c r="C26" s="20" t="s">
        <v>296</v>
      </c>
      <c r="D26" s="15" t="s">
        <v>268</v>
      </c>
      <c r="E26" s="8" t="s">
        <v>244</v>
      </c>
      <c r="F26" s="8" t="s">
        <v>244</v>
      </c>
      <c r="G26" s="61"/>
      <c r="H26" s="61"/>
    </row>
    <row r="27" spans="1:8" ht="45" x14ac:dyDescent="0.25">
      <c r="A27" s="15">
        <f t="shared" si="1"/>
        <v>7.139999999999997</v>
      </c>
      <c r="B27" s="18">
        <v>20</v>
      </c>
      <c r="C27" s="20" t="s">
        <v>297</v>
      </c>
      <c r="D27" s="21" t="s">
        <v>260</v>
      </c>
      <c r="E27" s="8" t="s">
        <v>244</v>
      </c>
      <c r="F27" s="8" t="s">
        <v>244</v>
      </c>
      <c r="G27" s="61"/>
      <c r="H27" s="61"/>
    </row>
    <row r="28" spans="1:8" ht="30" x14ac:dyDescent="0.25">
      <c r="A28" s="15">
        <f t="shared" si="1"/>
        <v>7.1499999999999968</v>
      </c>
      <c r="B28" s="18">
        <v>21</v>
      </c>
      <c r="C28" s="20" t="s">
        <v>298</v>
      </c>
      <c r="D28" s="656" t="s">
        <v>707</v>
      </c>
      <c r="E28" s="8" t="s">
        <v>244</v>
      </c>
      <c r="F28" s="8" t="s">
        <v>244</v>
      </c>
      <c r="G28" s="61"/>
      <c r="H28" s="61"/>
    </row>
    <row r="29" spans="1:8" ht="30" x14ac:dyDescent="0.25">
      <c r="A29" s="15">
        <f t="shared" si="1"/>
        <v>7.1599999999999966</v>
      </c>
      <c r="B29" s="18">
        <v>22</v>
      </c>
      <c r="C29" s="20" t="s">
        <v>299</v>
      </c>
      <c r="D29" s="21" t="s">
        <v>706</v>
      </c>
      <c r="E29" s="8" t="s">
        <v>244</v>
      </c>
      <c r="F29" s="8" t="s">
        <v>244</v>
      </c>
      <c r="G29" s="61"/>
      <c r="H29" s="61"/>
    </row>
    <row r="30" spans="1:8" ht="30" x14ac:dyDescent="0.25">
      <c r="A30" s="15">
        <f t="shared" si="1"/>
        <v>7.1699999999999964</v>
      </c>
      <c r="B30" s="18">
        <v>23</v>
      </c>
      <c r="C30" s="20" t="s">
        <v>885</v>
      </c>
      <c r="D30" s="15" t="s">
        <v>268</v>
      </c>
      <c r="E30" s="8" t="s">
        <v>244</v>
      </c>
      <c r="F30" s="8" t="s">
        <v>244</v>
      </c>
      <c r="G30" s="61"/>
      <c r="H30" s="61"/>
    </row>
    <row r="31" spans="1:8" ht="30" customHeight="1" x14ac:dyDescent="0.25">
      <c r="A31" s="15">
        <f t="shared" si="1"/>
        <v>7.1799999999999962</v>
      </c>
      <c r="B31" s="18">
        <v>24</v>
      </c>
      <c r="C31" s="20" t="s">
        <v>300</v>
      </c>
      <c r="D31" s="15" t="s">
        <v>268</v>
      </c>
      <c r="E31" s="8" t="s">
        <v>244</v>
      </c>
      <c r="F31" s="8" t="s">
        <v>244</v>
      </c>
      <c r="G31" s="61"/>
      <c r="H31" s="61"/>
    </row>
    <row r="32" spans="1:8" ht="30" customHeight="1" x14ac:dyDescent="0.25">
      <c r="A32" s="15">
        <f t="shared" si="1"/>
        <v>7.1899999999999959</v>
      </c>
      <c r="B32" s="18">
        <v>25</v>
      </c>
      <c r="C32" s="20" t="s">
        <v>301</v>
      </c>
      <c r="D32" s="15" t="s">
        <v>268</v>
      </c>
      <c r="E32" s="8" t="s">
        <v>244</v>
      </c>
      <c r="F32" s="8" t="s">
        <v>244</v>
      </c>
      <c r="G32" s="61"/>
      <c r="H32" s="61"/>
    </row>
    <row r="33" spans="1:8" ht="30" customHeight="1" x14ac:dyDescent="0.25">
      <c r="A33" s="22">
        <f t="shared" si="1"/>
        <v>7.1999999999999957</v>
      </c>
      <c r="B33" s="18">
        <v>26</v>
      </c>
      <c r="C33" s="20" t="s">
        <v>302</v>
      </c>
      <c r="D33" s="21" t="s">
        <v>261</v>
      </c>
      <c r="E33" s="8" t="s">
        <v>244</v>
      </c>
      <c r="F33" s="8" t="s">
        <v>244</v>
      </c>
      <c r="G33" s="61"/>
      <c r="H33" s="61"/>
    </row>
    <row r="34" spans="1:8" ht="30" customHeight="1" x14ac:dyDescent="0.25">
      <c r="A34" s="15">
        <f t="shared" si="1"/>
        <v>7.2099999999999955</v>
      </c>
      <c r="B34" s="18">
        <v>27</v>
      </c>
      <c r="C34" s="20" t="s">
        <v>272</v>
      </c>
      <c r="D34" s="21" t="s">
        <v>261</v>
      </c>
      <c r="E34" s="8" t="s">
        <v>244</v>
      </c>
      <c r="F34" s="8" t="s">
        <v>244</v>
      </c>
      <c r="G34" s="61"/>
      <c r="H34" s="61"/>
    </row>
    <row r="35" spans="1:8" ht="45" customHeight="1" x14ac:dyDescent="0.25">
      <c r="A35" s="15">
        <f t="shared" si="1"/>
        <v>7.2199999999999953</v>
      </c>
      <c r="B35" s="18" t="s">
        <v>810</v>
      </c>
      <c r="C35" s="20" t="s">
        <v>813</v>
      </c>
      <c r="D35" s="15" t="s">
        <v>268</v>
      </c>
      <c r="E35" s="8" t="s">
        <v>244</v>
      </c>
      <c r="F35" s="8" t="s">
        <v>244</v>
      </c>
      <c r="G35" s="61"/>
      <c r="H35" s="61"/>
    </row>
    <row r="36" spans="1:8" ht="45" customHeight="1" x14ac:dyDescent="0.25">
      <c r="A36" s="15">
        <f>A35+0.01</f>
        <v>7.2299999999999951</v>
      </c>
      <c r="B36" s="18" t="s">
        <v>811</v>
      </c>
      <c r="C36" s="20" t="s">
        <v>812</v>
      </c>
      <c r="D36" s="15" t="s">
        <v>268</v>
      </c>
      <c r="E36" s="8" t="s">
        <v>244</v>
      </c>
      <c r="F36" s="8" t="s">
        <v>244</v>
      </c>
      <c r="G36" s="61"/>
      <c r="H36" s="61"/>
    </row>
    <row r="37" spans="1:8" ht="45" customHeight="1" x14ac:dyDescent="0.25">
      <c r="A37" s="15">
        <f t="shared" si="1"/>
        <v>7.2399999999999949</v>
      </c>
      <c r="B37" s="18">
        <v>30</v>
      </c>
      <c r="C37" s="20" t="s">
        <v>273</v>
      </c>
      <c r="D37" s="15" t="s">
        <v>268</v>
      </c>
      <c r="E37" s="8" t="s">
        <v>244</v>
      </c>
      <c r="F37" s="8" t="s">
        <v>244</v>
      </c>
      <c r="G37" s="61"/>
      <c r="H37" s="61"/>
    </row>
    <row r="38" spans="1:8" ht="30" customHeight="1" x14ac:dyDescent="0.25">
      <c r="A38" s="15">
        <f t="shared" si="1"/>
        <v>7.2499999999999947</v>
      </c>
      <c r="B38" s="18">
        <v>31</v>
      </c>
      <c r="C38" s="20" t="s">
        <v>274</v>
      </c>
      <c r="D38" s="21" t="s">
        <v>262</v>
      </c>
      <c r="E38" s="8" t="s">
        <v>244</v>
      </c>
      <c r="F38" s="8" t="s">
        <v>244</v>
      </c>
      <c r="G38" s="61"/>
      <c r="H38" s="61"/>
    </row>
    <row r="39" spans="1:8" ht="60" customHeight="1" x14ac:dyDescent="0.25">
      <c r="A39" s="15">
        <f t="shared" si="1"/>
        <v>7.2599999999999945</v>
      </c>
      <c r="B39" s="18">
        <v>32</v>
      </c>
      <c r="C39" s="20" t="s">
        <v>275</v>
      </c>
      <c r="D39" s="21" t="s">
        <v>263</v>
      </c>
      <c r="E39" s="8" t="s">
        <v>244</v>
      </c>
      <c r="F39" s="8" t="s">
        <v>244</v>
      </c>
      <c r="G39" s="61"/>
      <c r="H39" s="61"/>
    </row>
    <row r="40" spans="1:8" ht="30" customHeight="1" x14ac:dyDescent="0.25">
      <c r="A40" s="15">
        <f t="shared" si="1"/>
        <v>7.2699999999999942</v>
      </c>
      <c r="B40" s="18">
        <v>33</v>
      </c>
      <c r="C40" s="20" t="s">
        <v>276</v>
      </c>
      <c r="D40" s="21" t="s">
        <v>264</v>
      </c>
      <c r="E40" s="8" t="s">
        <v>244</v>
      </c>
      <c r="F40" s="8" t="s">
        <v>244</v>
      </c>
      <c r="G40" s="61"/>
      <c r="H40" s="61"/>
    </row>
    <row r="41" spans="1:8" ht="30" customHeight="1" x14ac:dyDescent="0.25">
      <c r="A41" s="15">
        <f t="shared" si="1"/>
        <v>7.279999999999994</v>
      </c>
      <c r="B41" s="18">
        <v>34</v>
      </c>
      <c r="C41" s="20" t="s">
        <v>277</v>
      </c>
      <c r="D41" s="21" t="s">
        <v>266</v>
      </c>
      <c r="E41" s="8" t="s">
        <v>244</v>
      </c>
      <c r="F41" s="8" t="s">
        <v>244</v>
      </c>
      <c r="G41" s="61"/>
      <c r="H41" s="61"/>
    </row>
    <row r="42" spans="1:8" ht="30" x14ac:dyDescent="0.25">
      <c r="A42" s="15">
        <f t="shared" si="1"/>
        <v>7.2899999999999938</v>
      </c>
      <c r="B42" s="18">
        <v>35</v>
      </c>
      <c r="C42" s="20" t="s">
        <v>278</v>
      </c>
      <c r="D42" s="21" t="s">
        <v>640</v>
      </c>
      <c r="E42" s="8" t="s">
        <v>244</v>
      </c>
      <c r="F42" s="8" t="s">
        <v>244</v>
      </c>
      <c r="G42" s="61"/>
      <c r="H42" s="61"/>
    </row>
    <row r="43" spans="1:8" ht="30" customHeight="1" x14ac:dyDescent="0.25">
      <c r="A43" s="22">
        <f t="shared" si="1"/>
        <v>7.2999999999999936</v>
      </c>
      <c r="B43" s="18" t="s">
        <v>814</v>
      </c>
      <c r="C43" s="20" t="s">
        <v>279</v>
      </c>
      <c r="D43" s="15" t="s">
        <v>268</v>
      </c>
      <c r="E43" s="8" t="s">
        <v>244</v>
      </c>
      <c r="F43" s="8" t="s">
        <v>244</v>
      </c>
      <c r="G43" s="61"/>
      <c r="H43" s="61"/>
    </row>
    <row r="44" spans="1:8" ht="30" customHeight="1" x14ac:dyDescent="0.25">
      <c r="A44" s="22">
        <f t="shared" si="1"/>
        <v>7.3099999999999934</v>
      </c>
      <c r="B44" s="18" t="s">
        <v>815</v>
      </c>
      <c r="C44" s="655" t="s">
        <v>816</v>
      </c>
      <c r="D44" s="15" t="s">
        <v>268</v>
      </c>
      <c r="E44" s="8" t="s">
        <v>244</v>
      </c>
      <c r="F44" s="8" t="s">
        <v>244</v>
      </c>
      <c r="G44" s="653"/>
      <c r="H44" s="653"/>
    </row>
    <row r="45" spans="1:8" ht="30" customHeight="1" x14ac:dyDescent="0.25">
      <c r="A45" s="22">
        <f t="shared" si="1"/>
        <v>7.3199999999999932</v>
      </c>
      <c r="B45" s="18">
        <v>37</v>
      </c>
      <c r="C45" s="20" t="s">
        <v>280</v>
      </c>
      <c r="D45" s="15" t="s">
        <v>268</v>
      </c>
      <c r="E45" s="8" t="s">
        <v>244</v>
      </c>
      <c r="F45" s="8" t="s">
        <v>244</v>
      </c>
      <c r="G45" s="61"/>
      <c r="H45" s="61"/>
    </row>
    <row r="46" spans="1:8" ht="30" customHeight="1" x14ac:dyDescent="0.25">
      <c r="A46" s="22">
        <f t="shared" si="1"/>
        <v>7.329999999999993</v>
      </c>
      <c r="B46" s="18">
        <v>38</v>
      </c>
      <c r="C46" s="20" t="s">
        <v>281</v>
      </c>
      <c r="D46" s="15" t="s">
        <v>268</v>
      </c>
      <c r="E46" s="8" t="s">
        <v>244</v>
      </c>
      <c r="F46" s="8" t="s">
        <v>244</v>
      </c>
      <c r="G46" s="61"/>
      <c r="H46" s="61"/>
    </row>
    <row r="47" spans="1:8" ht="30" customHeight="1" x14ac:dyDescent="0.25">
      <c r="A47" s="22">
        <f t="shared" si="1"/>
        <v>7.3399999999999928</v>
      </c>
      <c r="B47" s="18">
        <v>39</v>
      </c>
      <c r="C47" s="20" t="s">
        <v>282</v>
      </c>
      <c r="D47" s="15" t="s">
        <v>268</v>
      </c>
      <c r="E47" s="8" t="s">
        <v>244</v>
      </c>
      <c r="F47" s="8" t="s">
        <v>244</v>
      </c>
      <c r="G47" s="61"/>
      <c r="H47" s="61"/>
    </row>
    <row r="48" spans="1:8" ht="30" customHeight="1" x14ac:dyDescent="0.25">
      <c r="A48" s="22">
        <f t="shared" si="1"/>
        <v>7.3499999999999925</v>
      </c>
      <c r="B48" s="18">
        <v>40</v>
      </c>
      <c r="C48" s="20" t="s">
        <v>283</v>
      </c>
      <c r="D48" s="21" t="s">
        <v>267</v>
      </c>
      <c r="E48" s="8" t="s">
        <v>244</v>
      </c>
      <c r="F48" s="8" t="s">
        <v>244</v>
      </c>
      <c r="G48" s="61"/>
      <c r="H48" s="61"/>
    </row>
    <row r="49" spans="1:8" ht="30" customHeight="1" x14ac:dyDescent="0.25">
      <c r="A49" s="22">
        <f t="shared" si="1"/>
        <v>7.3599999999999923</v>
      </c>
      <c r="B49" s="18">
        <v>41</v>
      </c>
      <c r="C49" s="20" t="s">
        <v>284</v>
      </c>
      <c r="D49" s="18" t="s">
        <v>268</v>
      </c>
      <c r="E49" s="8" t="s">
        <v>244</v>
      </c>
      <c r="F49" s="8" t="s">
        <v>244</v>
      </c>
      <c r="G49" s="61"/>
      <c r="H49" s="61"/>
    </row>
    <row r="50" spans="1:8" ht="30" customHeight="1" x14ac:dyDescent="0.25">
      <c r="A50" s="22">
        <f t="shared" si="1"/>
        <v>7.3699999999999921</v>
      </c>
      <c r="B50" s="18">
        <v>42</v>
      </c>
      <c r="C50" s="20" t="s">
        <v>285</v>
      </c>
      <c r="D50" s="18" t="s">
        <v>268</v>
      </c>
      <c r="E50" s="8" t="s">
        <v>244</v>
      </c>
      <c r="F50" s="8" t="s">
        <v>244</v>
      </c>
      <c r="G50" s="61"/>
      <c r="H50" s="61"/>
    </row>
    <row r="51" spans="1:8" ht="30" customHeight="1" x14ac:dyDescent="0.25">
      <c r="A51" s="22">
        <f t="shared" si="1"/>
        <v>7.3799999999999919</v>
      </c>
      <c r="B51" s="18">
        <v>43</v>
      </c>
      <c r="C51" s="20" t="s">
        <v>286</v>
      </c>
      <c r="D51" s="18" t="s">
        <v>268</v>
      </c>
      <c r="E51" s="8" t="s">
        <v>244</v>
      </c>
      <c r="F51" s="8" t="s">
        <v>244</v>
      </c>
      <c r="G51" s="61"/>
      <c r="H51" s="61"/>
    </row>
    <row r="52" spans="1:8" ht="30" customHeight="1" x14ac:dyDescent="0.25">
      <c r="A52" s="22">
        <f t="shared" si="1"/>
        <v>7.3899999999999917</v>
      </c>
      <c r="B52" s="18">
        <v>44</v>
      </c>
      <c r="C52" s="20" t="s">
        <v>287</v>
      </c>
      <c r="D52" s="23" t="s">
        <v>642</v>
      </c>
      <c r="E52" s="8" t="s">
        <v>244</v>
      </c>
      <c r="F52" s="8" t="s">
        <v>244</v>
      </c>
      <c r="G52" s="61"/>
      <c r="H52" s="61"/>
    </row>
    <row r="53" spans="1:8" ht="30" customHeight="1" x14ac:dyDescent="0.25">
      <c r="A53" s="15">
        <f>A12+1</f>
        <v>8</v>
      </c>
      <c r="B53" s="730" t="s">
        <v>433</v>
      </c>
      <c r="C53" s="730"/>
      <c r="D53" s="24" t="s">
        <v>439</v>
      </c>
      <c r="E53" s="17" t="s">
        <v>750</v>
      </c>
      <c r="F53" s="8" t="s">
        <v>244</v>
      </c>
      <c r="G53" s="61"/>
      <c r="H53" s="61"/>
    </row>
    <row r="54" spans="1:8" ht="30" customHeight="1" x14ac:dyDescent="0.25">
      <c r="A54" s="15">
        <f>A53+1</f>
        <v>9</v>
      </c>
      <c r="B54" s="730" t="s">
        <v>668</v>
      </c>
      <c r="C54" s="730"/>
      <c r="D54" s="24" t="s">
        <v>439</v>
      </c>
      <c r="E54" s="17" t="s">
        <v>750</v>
      </c>
      <c r="F54" s="8" t="s">
        <v>244</v>
      </c>
      <c r="G54" s="61"/>
      <c r="H54" s="61"/>
    </row>
    <row r="55" spans="1:8" ht="30" customHeight="1" x14ac:dyDescent="0.25">
      <c r="A55" s="15">
        <f t="shared" ref="A55:A61" si="2">A54+1</f>
        <v>10</v>
      </c>
      <c r="B55" s="734" t="s">
        <v>324</v>
      </c>
      <c r="C55" s="734"/>
      <c r="D55" s="24" t="s">
        <v>439</v>
      </c>
      <c r="E55" s="17" t="s">
        <v>750</v>
      </c>
      <c r="F55" s="8" t="s">
        <v>244</v>
      </c>
      <c r="G55" s="61"/>
      <c r="H55" s="61"/>
    </row>
    <row r="56" spans="1:8" ht="30" customHeight="1" x14ac:dyDescent="0.25">
      <c r="A56" s="15">
        <f t="shared" si="2"/>
        <v>11</v>
      </c>
      <c r="B56" s="730" t="s">
        <v>434</v>
      </c>
      <c r="C56" s="730"/>
      <c r="D56" s="24" t="s">
        <v>439</v>
      </c>
      <c r="E56" s="17" t="s">
        <v>750</v>
      </c>
      <c r="F56" s="8" t="s">
        <v>244</v>
      </c>
      <c r="G56" s="61"/>
      <c r="H56" s="61"/>
    </row>
    <row r="57" spans="1:8" ht="30" customHeight="1" x14ac:dyDescent="0.25">
      <c r="A57" s="15">
        <f t="shared" si="2"/>
        <v>12</v>
      </c>
      <c r="B57" s="730" t="s">
        <v>740</v>
      </c>
      <c r="C57" s="730"/>
      <c r="D57" s="24" t="s">
        <v>439</v>
      </c>
      <c r="E57" s="17" t="s">
        <v>750</v>
      </c>
      <c r="F57" s="8" t="s">
        <v>244</v>
      </c>
      <c r="G57" s="61"/>
      <c r="H57" s="61"/>
    </row>
    <row r="58" spans="1:8" ht="30" customHeight="1" x14ac:dyDescent="0.25">
      <c r="A58" s="15">
        <f t="shared" si="2"/>
        <v>13</v>
      </c>
      <c r="B58" s="730" t="s">
        <v>435</v>
      </c>
      <c r="C58" s="730"/>
      <c r="D58" s="24" t="s">
        <v>439</v>
      </c>
      <c r="E58" s="17" t="s">
        <v>750</v>
      </c>
      <c r="F58" s="8" t="s">
        <v>244</v>
      </c>
      <c r="G58" s="61"/>
      <c r="H58" s="61"/>
    </row>
    <row r="59" spans="1:8" ht="30" customHeight="1" x14ac:dyDescent="0.25">
      <c r="A59" s="15">
        <f t="shared" si="2"/>
        <v>14</v>
      </c>
      <c r="B59" s="730" t="s">
        <v>436</v>
      </c>
      <c r="C59" s="730"/>
      <c r="D59" s="24" t="s">
        <v>439</v>
      </c>
      <c r="E59" s="17" t="s">
        <v>750</v>
      </c>
      <c r="F59" s="8" t="s">
        <v>244</v>
      </c>
      <c r="G59" s="61"/>
      <c r="H59" s="61"/>
    </row>
    <row r="60" spans="1:8" ht="30" customHeight="1" x14ac:dyDescent="0.25">
      <c r="A60" s="15">
        <f t="shared" si="2"/>
        <v>15</v>
      </c>
      <c r="B60" s="730" t="s">
        <v>437</v>
      </c>
      <c r="C60" s="730"/>
      <c r="D60" s="24" t="s">
        <v>439</v>
      </c>
      <c r="E60" s="17" t="s">
        <v>750</v>
      </c>
      <c r="F60" s="8" t="s">
        <v>244</v>
      </c>
      <c r="G60" s="61"/>
      <c r="H60" s="61"/>
    </row>
    <row r="61" spans="1:8" ht="30" customHeight="1" x14ac:dyDescent="0.25">
      <c r="A61" s="15">
        <f t="shared" si="2"/>
        <v>16</v>
      </c>
      <c r="B61" s="730" t="s">
        <v>438</v>
      </c>
      <c r="C61" s="730"/>
      <c r="D61" s="24" t="s">
        <v>439</v>
      </c>
      <c r="E61" s="17" t="s">
        <v>750</v>
      </c>
      <c r="F61" s="8" t="s">
        <v>244</v>
      </c>
      <c r="G61" s="61"/>
      <c r="H61" s="61"/>
    </row>
    <row r="62" spans="1:8" x14ac:dyDescent="0.25">
      <c r="A62" s="11"/>
      <c r="B62" s="11"/>
      <c r="C62" s="11"/>
      <c r="D62" s="11"/>
      <c r="E62" s="11"/>
      <c r="F62" s="11"/>
      <c r="G62" s="11"/>
      <c r="H62" s="11"/>
    </row>
    <row r="63" spans="1:8" x14ac:dyDescent="0.25">
      <c r="A63" s="3" t="s">
        <v>226</v>
      </c>
      <c r="B63" s="11"/>
      <c r="C63" s="11"/>
      <c r="D63" s="11"/>
      <c r="E63" s="3" t="s">
        <v>229</v>
      </c>
      <c r="F63" s="11"/>
      <c r="G63" s="11"/>
      <c r="H63" s="11"/>
    </row>
    <row r="64" spans="1:8" x14ac:dyDescent="0.25">
      <c r="A64" s="3" t="s">
        <v>227</v>
      </c>
      <c r="B64" s="11"/>
      <c r="C64" s="11"/>
      <c r="D64" s="11"/>
      <c r="E64" s="3" t="s">
        <v>227</v>
      </c>
      <c r="F64" s="11"/>
      <c r="G64" s="11"/>
      <c r="H64" s="11"/>
    </row>
  </sheetData>
  <sheetProtection algorithmName="SHA-512" hashValue="BkzboIqlH/iEGk12WnaH0/koJO/sq9lej4V3UV9a7ghjb+EALTgQM1yRAs5atx4NrfopPo86Lh0Mo6SHInlRbQ==" saltValue="W1+NPOOmeOkWjazD2IIf6A==" spinCount="100000" sheet="1" objects="1" scenarios="1"/>
  <mergeCells count="20">
    <mergeCell ref="B8:C8"/>
    <mergeCell ref="B11:C11"/>
    <mergeCell ref="A1:H1"/>
    <mergeCell ref="A3:H3"/>
    <mergeCell ref="B5:D5"/>
    <mergeCell ref="B9:C9"/>
    <mergeCell ref="B10:C10"/>
    <mergeCell ref="B6:C6"/>
    <mergeCell ref="A2:H2"/>
    <mergeCell ref="B7:C7"/>
    <mergeCell ref="B58:C58"/>
    <mergeCell ref="B59:C59"/>
    <mergeCell ref="B60:C60"/>
    <mergeCell ref="B61:C61"/>
    <mergeCell ref="B12:D12"/>
    <mergeCell ref="B53:C53"/>
    <mergeCell ref="B55:C55"/>
    <mergeCell ref="B56:C56"/>
    <mergeCell ref="B57:C57"/>
    <mergeCell ref="B54:C54"/>
  </mergeCells>
  <conditionalFormatting sqref="E14:F52 F6:F12">
    <cfRule type="expression" dxfId="23" priority="7">
      <formula>E6="Select"</formula>
    </cfRule>
  </conditionalFormatting>
  <conditionalFormatting sqref="E12 F53:F61">
    <cfRule type="expression" dxfId="22" priority="4">
      <formula>E12="Select"</formula>
    </cfRule>
  </conditionalFormatting>
  <dataValidations count="3">
    <dataValidation type="list" allowBlank="1" showInputMessage="1" showErrorMessage="1" sqref="E14:E52">
      <formula1>"Select, Applicable, Not Applicable"</formula1>
    </dataValidation>
    <dataValidation type="list" allowBlank="1" showInputMessage="1" showErrorMessage="1" sqref="F14:F61 F6:F12">
      <formula1>"Select, Not Started, In-Progress, Completed"</formula1>
    </dataValidation>
    <dataValidation type="list" allowBlank="1" showInputMessage="1" showErrorMessage="1" sqref="G14:H61 G6:H11">
      <formula1>Name</formula1>
    </dataValidation>
  </dataValidations>
  <hyperlinks>
    <hyperlink ref="D9" location="Communication!A1" display="Click here"/>
    <hyperlink ref="D10" location="'Audit Plan'!A1" display="Click here"/>
    <hyperlink ref="D11" location="Materiality!A1" display="Click here"/>
    <hyperlink ref="D8" location="Applicability!A1" display="Click here"/>
    <hyperlink ref="D17" location="B!A1" display="B"/>
    <hyperlink ref="D20" location="'C'!A5" display="C"/>
    <hyperlink ref="D27" location="EFG!A1" display="E"/>
    <hyperlink ref="D34" location="K!A22" display="K"/>
    <hyperlink ref="D39" location="N!A1" display="N"/>
    <hyperlink ref="D40" location="O!A1" display="O"/>
    <hyperlink ref="D41" location="P!A1" display="P"/>
    <hyperlink ref="D48" location="'R'!A1" display="R"/>
    <hyperlink ref="D52" location="S!A1" display="S"/>
    <hyperlink ref="D53" location="'Final TB'!A1" display="'Final TB'!A1"/>
    <hyperlink ref="D55" location="'Query Sheet'!A1" display="Click here"/>
    <hyperlink ref="D57" location="'Stock Report'!A1" display="Click here"/>
    <hyperlink ref="D58" location="'Cut-Off Procedure'!A1" display="Click here"/>
    <hyperlink ref="D59" location="'DSC Letter'!A1" display="Click here"/>
    <hyperlink ref="D60" location="MRL!A1" display="Click here"/>
    <hyperlink ref="D61" location="'UDIN &amp; Upload'!A1" display="Click here"/>
    <hyperlink ref="D56" location="'Cash Docket'!A1" display="Click here"/>
    <hyperlink ref="D38" location="L!A1" display="L &amp; M"/>
    <hyperlink ref="D25" location="D!A1" display="D"/>
    <hyperlink ref="D21" location="'C'!A1" display="C"/>
    <hyperlink ref="D54" location="'Ob. Sheet'!A1" display="Click here"/>
    <hyperlink ref="D6" location="'Data Entry'!A1" display="Click here"/>
    <hyperlink ref="D14" location="A!A5" display="A1"/>
    <hyperlink ref="D15" location="A!A19" display="A2"/>
    <hyperlink ref="D16" location="A!A38" display="A3"/>
    <hyperlink ref="D19" location="B!A37" display="B"/>
    <hyperlink ref="D29" location="J!A1" display="J"/>
    <hyperlink ref="D28" location="EFG!A51" display="F - I"/>
    <hyperlink ref="D33" location="K!A4" display="K"/>
    <hyperlink ref="D7" location="'Applicability Presumptive '!A1" display="Click here"/>
    <hyperlink ref="D42" location="Q!A1" display="Q"/>
  </hyperlinks>
  <pageMargins left="0.19685039370078741" right="0.19685039370078741" top="0.39370078740157483" bottom="0.39370078740157483" header="0.31496062992125984" footer="0.31496062992125984"/>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Button4_Click">
                <anchor moveWithCells="1" sizeWithCells="1">
                  <from>
                    <xdr:col>7</xdr:col>
                    <xdr:colOff>28575</xdr:colOff>
                    <xdr:row>2</xdr:row>
                    <xdr:rowOff>9525</xdr:rowOff>
                  </from>
                  <to>
                    <xdr:col>7</xdr:col>
                    <xdr:colOff>942975</xdr:colOff>
                    <xdr:row>3</xdr:row>
                    <xdr:rowOff>180975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H45"/>
  <sheetViews>
    <sheetView view="pageBreakPreview" zoomScaleNormal="100" zoomScaleSheetLayoutView="100" workbookViewId="0"/>
  </sheetViews>
  <sheetFormatPr defaultColWidth="9.140625" defaultRowHeight="15" x14ac:dyDescent="0.25"/>
  <cols>
    <col min="1" max="1" width="6.140625" style="10" customWidth="1"/>
    <col min="2" max="2" width="32.28515625" style="10" customWidth="1"/>
    <col min="3" max="3" width="22.28515625" style="10" customWidth="1"/>
    <col min="4" max="4" width="26.28515625" style="10" customWidth="1"/>
    <col min="5" max="16384" width="9.140625" style="10"/>
  </cols>
  <sheetData>
    <row r="1" spans="1:4" ht="15.75" x14ac:dyDescent="0.25">
      <c r="A1" s="29" t="s">
        <v>691</v>
      </c>
    </row>
    <row r="2" spans="1:4" ht="20.100000000000001" customHeight="1" x14ac:dyDescent="0.25">
      <c r="A2" s="740" t="s">
        <v>232</v>
      </c>
      <c r="B2" s="740"/>
      <c r="C2" s="740"/>
      <c r="D2" s="740"/>
    </row>
    <row r="3" spans="1:4" ht="9.9499999999999993" customHeight="1" x14ac:dyDescent="0.25">
      <c r="A3" s="11"/>
      <c r="B3" s="11"/>
      <c r="C3" s="11"/>
      <c r="D3" s="11"/>
    </row>
    <row r="4" spans="1:4" ht="20.100000000000001" customHeight="1" x14ac:dyDescent="0.25">
      <c r="A4" s="31" t="s">
        <v>34</v>
      </c>
      <c r="B4" s="32" t="s">
        <v>3</v>
      </c>
      <c r="C4" s="745" t="s">
        <v>222</v>
      </c>
      <c r="D4" s="746"/>
    </row>
    <row r="5" spans="1:4" ht="20.100000000000001" customHeight="1" x14ac:dyDescent="0.25">
      <c r="A5" s="33">
        <v>1</v>
      </c>
      <c r="B5" s="34" t="s">
        <v>223</v>
      </c>
      <c r="C5" s="747" t="s">
        <v>379</v>
      </c>
      <c r="D5" s="748"/>
    </row>
    <row r="6" spans="1:4" ht="30" customHeight="1" x14ac:dyDescent="0.25">
      <c r="A6" s="33">
        <f t="shared" ref="A6:A20" si="0">A5+1</f>
        <v>2</v>
      </c>
      <c r="B6" s="34" t="s">
        <v>224</v>
      </c>
      <c r="C6" s="749" t="s">
        <v>798</v>
      </c>
      <c r="D6" s="750"/>
    </row>
    <row r="7" spans="1:4" ht="20.100000000000001" customHeight="1" x14ac:dyDescent="0.25">
      <c r="A7" s="33">
        <f t="shared" si="0"/>
        <v>3</v>
      </c>
      <c r="B7" s="35" t="s">
        <v>591</v>
      </c>
      <c r="C7" s="757" t="s">
        <v>760</v>
      </c>
      <c r="D7" s="758"/>
    </row>
    <row r="8" spans="1:4" ht="20.100000000000001" customHeight="1" x14ac:dyDescent="0.25">
      <c r="A8" s="33">
        <f t="shared" si="0"/>
        <v>4</v>
      </c>
      <c r="B8" s="35" t="s">
        <v>235</v>
      </c>
      <c r="C8" s="759" t="s">
        <v>718</v>
      </c>
      <c r="D8" s="760"/>
    </row>
    <row r="9" spans="1:4" ht="20.100000000000001" customHeight="1" x14ac:dyDescent="0.25">
      <c r="A9" s="33">
        <f t="shared" si="0"/>
        <v>5</v>
      </c>
      <c r="B9" s="35" t="s">
        <v>590</v>
      </c>
      <c r="C9" s="757" t="s">
        <v>761</v>
      </c>
      <c r="D9" s="758"/>
    </row>
    <row r="10" spans="1:4" ht="20.100000000000001" customHeight="1" x14ac:dyDescent="0.25">
      <c r="A10" s="33">
        <f t="shared" si="0"/>
        <v>6</v>
      </c>
      <c r="B10" s="34" t="s">
        <v>408</v>
      </c>
      <c r="C10" s="751" t="s">
        <v>836</v>
      </c>
      <c r="D10" s="752"/>
    </row>
    <row r="11" spans="1:4" ht="30" customHeight="1" x14ac:dyDescent="0.25">
      <c r="A11" s="33">
        <f t="shared" si="0"/>
        <v>7</v>
      </c>
      <c r="B11" s="34" t="s">
        <v>753</v>
      </c>
      <c r="C11" s="749" t="s">
        <v>799</v>
      </c>
      <c r="D11" s="750"/>
    </row>
    <row r="12" spans="1:4" ht="20.100000000000001" customHeight="1" x14ac:dyDescent="0.25">
      <c r="A12" s="33">
        <f t="shared" si="0"/>
        <v>8</v>
      </c>
      <c r="B12" s="36" t="s">
        <v>754</v>
      </c>
      <c r="C12" s="743" t="s">
        <v>915</v>
      </c>
      <c r="D12" s="744"/>
    </row>
    <row r="13" spans="1:4" ht="20.100000000000001" customHeight="1" x14ac:dyDescent="0.25">
      <c r="A13" s="33">
        <f t="shared" si="0"/>
        <v>9</v>
      </c>
      <c r="B13" s="25" t="s">
        <v>755</v>
      </c>
      <c r="C13" s="743" t="s">
        <v>265</v>
      </c>
      <c r="D13" s="744"/>
    </row>
    <row r="14" spans="1:4" ht="20.100000000000001" customHeight="1" x14ac:dyDescent="0.25">
      <c r="A14" s="33">
        <f t="shared" si="0"/>
        <v>10</v>
      </c>
      <c r="B14" s="35" t="s">
        <v>756</v>
      </c>
      <c r="C14" s="741">
        <v>150000000</v>
      </c>
      <c r="D14" s="742"/>
    </row>
    <row r="15" spans="1:4" ht="20.100000000000001" customHeight="1" x14ac:dyDescent="0.25">
      <c r="A15" s="33">
        <f t="shared" si="0"/>
        <v>11</v>
      </c>
      <c r="B15" s="35" t="s">
        <v>866</v>
      </c>
      <c r="C15" s="741">
        <f>C14*49%</f>
        <v>73500000</v>
      </c>
      <c r="D15" s="742"/>
    </row>
    <row r="16" spans="1:4" ht="20.100000000000001" customHeight="1" x14ac:dyDescent="0.25">
      <c r="A16" s="33">
        <f t="shared" si="0"/>
        <v>12</v>
      </c>
      <c r="B16" s="36" t="s">
        <v>656</v>
      </c>
      <c r="C16" s="743" t="s">
        <v>797</v>
      </c>
      <c r="D16" s="744"/>
    </row>
    <row r="17" spans="1:8" ht="20.100000000000001" customHeight="1" x14ac:dyDescent="0.25">
      <c r="A17" s="33">
        <f t="shared" si="0"/>
        <v>13</v>
      </c>
      <c r="B17" s="35" t="s">
        <v>234</v>
      </c>
      <c r="C17" s="743" t="s">
        <v>657</v>
      </c>
      <c r="D17" s="744"/>
    </row>
    <row r="18" spans="1:8" ht="20.100000000000001" customHeight="1" x14ac:dyDescent="0.25">
      <c r="A18" s="33">
        <f t="shared" si="0"/>
        <v>14</v>
      </c>
      <c r="B18" s="37" t="s">
        <v>757</v>
      </c>
      <c r="C18" s="753" t="str">
        <f>IFERROR(_xlfn.SWITCH(UPPER(MID(C12,4,1)),"P","Individual ","F","Firm","C","Company","H","HUF","A","AOP","B","BOI","T","Trust","J","Artificial Juridical Person","Invalid"),"")</f>
        <v xml:space="preserve">Individual </v>
      </c>
      <c r="D18" s="754"/>
      <c r="G18" s="761"/>
      <c r="H18" s="761"/>
    </row>
    <row r="19" spans="1:8" ht="20.100000000000001" customHeight="1" x14ac:dyDescent="0.25">
      <c r="A19" s="33">
        <f t="shared" si="0"/>
        <v>15</v>
      </c>
      <c r="B19" s="36" t="s">
        <v>225</v>
      </c>
      <c r="C19" s="743" t="s">
        <v>800</v>
      </c>
      <c r="D19" s="744"/>
    </row>
    <row r="20" spans="1:8" ht="20.100000000000001" customHeight="1" x14ac:dyDescent="0.25">
      <c r="A20" s="33">
        <f t="shared" si="0"/>
        <v>16</v>
      </c>
      <c r="B20" s="36" t="s">
        <v>117</v>
      </c>
      <c r="C20" s="755" t="str">
        <f>LEFT(C19,4)+1&amp;"-"&amp;RIGHT(C19,2)+1</f>
        <v>2026-27</v>
      </c>
      <c r="D20" s="756"/>
    </row>
    <row r="21" spans="1:8" ht="9.9499999999999993" customHeight="1" x14ac:dyDescent="0.25">
      <c r="A21" s="11"/>
      <c r="B21" s="11"/>
      <c r="C21" s="11"/>
      <c r="D21" s="11"/>
    </row>
    <row r="22" spans="1:8" ht="15.75" x14ac:dyDescent="0.25">
      <c r="A22" s="740" t="s">
        <v>669</v>
      </c>
      <c r="B22" s="740"/>
      <c r="C22" s="740"/>
      <c r="D22" s="740"/>
    </row>
    <row r="23" spans="1:8" ht="9.9499999999999993" customHeight="1" x14ac:dyDescent="0.25">
      <c r="A23" s="30"/>
      <c r="B23" s="30"/>
      <c r="C23" s="30"/>
      <c r="D23" s="30"/>
    </row>
    <row r="24" spans="1:8" ht="20.100000000000001" customHeight="1" x14ac:dyDescent="0.25">
      <c r="A24" s="31" t="s">
        <v>613</v>
      </c>
      <c r="B24" s="32" t="s">
        <v>233</v>
      </c>
      <c r="C24" s="32" t="s">
        <v>234</v>
      </c>
      <c r="D24" s="32" t="s">
        <v>758</v>
      </c>
    </row>
    <row r="25" spans="1:8" ht="20.100000000000001" customHeight="1" x14ac:dyDescent="0.25">
      <c r="A25" s="38">
        <v>1</v>
      </c>
      <c r="B25" s="624" t="str">
        <f>C8</f>
        <v>CA Abhishek Dhamne</v>
      </c>
      <c r="C25" s="54" t="str">
        <f>B8</f>
        <v>Partner</v>
      </c>
      <c r="D25" s="39"/>
    </row>
    <row r="26" spans="1:8" ht="20.100000000000001" customHeight="1" x14ac:dyDescent="0.25">
      <c r="A26" s="38">
        <f>A25+1</f>
        <v>2</v>
      </c>
      <c r="B26" s="622" t="s">
        <v>258</v>
      </c>
      <c r="C26" s="26" t="s">
        <v>236</v>
      </c>
      <c r="D26" s="39"/>
    </row>
    <row r="27" spans="1:8" ht="20.100000000000001" customHeight="1" x14ac:dyDescent="0.25">
      <c r="A27" s="38">
        <f>A26+1</f>
        <v>3</v>
      </c>
      <c r="B27" s="622" t="s">
        <v>381</v>
      </c>
      <c r="C27" s="26" t="s">
        <v>238</v>
      </c>
      <c r="D27" s="39"/>
    </row>
    <row r="28" spans="1:8" ht="20.100000000000001" customHeight="1" x14ac:dyDescent="0.25">
      <c r="A28" s="38">
        <f>A27+1</f>
        <v>4</v>
      </c>
      <c r="B28" s="622" t="s">
        <v>382</v>
      </c>
      <c r="C28" s="26" t="s">
        <v>237</v>
      </c>
      <c r="D28" s="39"/>
    </row>
    <row r="29" spans="1:8" ht="20.100000000000001" customHeight="1" x14ac:dyDescent="0.25">
      <c r="A29" s="40">
        <v>5</v>
      </c>
      <c r="B29" s="623" t="s">
        <v>260</v>
      </c>
      <c r="C29" s="27" t="s">
        <v>717</v>
      </c>
      <c r="D29" s="41"/>
    </row>
    <row r="30" spans="1:8" ht="9.9499999999999993" customHeight="1" x14ac:dyDescent="0.25">
      <c r="A30" s="42"/>
      <c r="B30" s="43"/>
      <c r="C30" s="44"/>
      <c r="D30" s="11"/>
    </row>
    <row r="31" spans="1:8" ht="20.100000000000001" customHeight="1" x14ac:dyDescent="0.25">
      <c r="A31" s="740" t="s">
        <v>670</v>
      </c>
      <c r="B31" s="740"/>
      <c r="C31" s="740"/>
      <c r="D31" s="740"/>
    </row>
    <row r="32" spans="1:8" ht="9.9499999999999993" customHeight="1" x14ac:dyDescent="0.25">
      <c r="A32" s="42"/>
      <c r="B32" s="30"/>
      <c r="C32" s="30"/>
      <c r="D32" s="30"/>
    </row>
    <row r="33" spans="1:4" ht="20.100000000000001" customHeight="1" x14ac:dyDescent="0.25">
      <c r="A33" s="31" t="s">
        <v>613</v>
      </c>
      <c r="B33" s="32" t="s">
        <v>723</v>
      </c>
      <c r="C33" s="32" t="s">
        <v>234</v>
      </c>
      <c r="D33" s="32" t="s">
        <v>758</v>
      </c>
    </row>
    <row r="34" spans="1:4" ht="20.100000000000001" customHeight="1" x14ac:dyDescent="0.25">
      <c r="A34" s="38">
        <v>1</v>
      </c>
      <c r="B34" s="622" t="s">
        <v>715</v>
      </c>
      <c r="C34" s="26" t="s">
        <v>713</v>
      </c>
      <c r="D34" s="39"/>
    </row>
    <row r="35" spans="1:4" ht="20.100000000000001" customHeight="1" x14ac:dyDescent="0.25">
      <c r="A35" s="40">
        <v>2</v>
      </c>
      <c r="B35" s="623" t="s">
        <v>716</v>
      </c>
      <c r="C35" s="27" t="s">
        <v>236</v>
      </c>
      <c r="D35" s="41"/>
    </row>
    <row r="36" spans="1:4" ht="20.100000000000001" customHeight="1" x14ac:dyDescent="0.25">
      <c r="A36" s="40">
        <v>3</v>
      </c>
      <c r="B36" s="623" t="s">
        <v>263</v>
      </c>
      <c r="C36" s="27" t="s">
        <v>714</v>
      </c>
      <c r="D36" s="41"/>
    </row>
    <row r="37" spans="1:4" ht="20.100000000000001" customHeight="1" x14ac:dyDescent="0.25">
      <c r="A37" s="40">
        <v>4</v>
      </c>
      <c r="B37" s="623" t="s">
        <v>264</v>
      </c>
      <c r="C37" s="27" t="s">
        <v>714</v>
      </c>
      <c r="D37" s="41"/>
    </row>
    <row r="38" spans="1:4" x14ac:dyDescent="0.25">
      <c r="A38" s="11"/>
      <c r="B38" s="11"/>
      <c r="C38" s="11"/>
      <c r="D38" s="11"/>
    </row>
    <row r="39" spans="1:4" x14ac:dyDescent="0.25">
      <c r="A39" s="3" t="s">
        <v>226</v>
      </c>
      <c r="B39" s="11"/>
      <c r="C39" s="6" t="s">
        <v>759</v>
      </c>
      <c r="D39" s="45"/>
    </row>
    <row r="40" spans="1:4" x14ac:dyDescent="0.25">
      <c r="A40" s="3" t="s">
        <v>227</v>
      </c>
      <c r="B40" s="11"/>
      <c r="C40" s="6" t="s">
        <v>230</v>
      </c>
      <c r="D40" s="45"/>
    </row>
    <row r="41" spans="1:4" x14ac:dyDescent="0.25">
      <c r="A41" s="3" t="s">
        <v>228</v>
      </c>
      <c r="B41" s="11"/>
      <c r="C41" s="6" t="s">
        <v>228</v>
      </c>
      <c r="D41" s="45"/>
    </row>
    <row r="42" spans="1:4" x14ac:dyDescent="0.25">
      <c r="A42" s="46"/>
      <c r="B42" s="11"/>
      <c r="C42" s="11"/>
      <c r="D42" s="11"/>
    </row>
    <row r="43" spans="1:4" x14ac:dyDescent="0.25">
      <c r="A43" s="3" t="s">
        <v>229</v>
      </c>
      <c r="B43" s="11"/>
      <c r="C43" s="11"/>
      <c r="D43" s="11"/>
    </row>
    <row r="44" spans="1:4" x14ac:dyDescent="0.25">
      <c r="A44" s="3" t="s">
        <v>227</v>
      </c>
      <c r="B44" s="11"/>
      <c r="C44" s="11"/>
      <c r="D44" s="11"/>
    </row>
    <row r="45" spans="1:4" x14ac:dyDescent="0.25">
      <c r="A45" s="3" t="s">
        <v>228</v>
      </c>
      <c r="B45" s="11"/>
      <c r="C45" s="11"/>
      <c r="D45" s="11"/>
    </row>
  </sheetData>
  <sheetProtection algorithmName="SHA-512" hashValue="IjeGebC37YCjqW7axSseZJ2o07ajm17XXwIC0zUoY9B2pOmF5W72ytL0/kP7hTPQmDRzea3wK4AKE2TKEtrniw==" saltValue="6cyO6bpU8/6gQvpIs62V2g==" spinCount="100000" sheet="1" objects="1" scenarios="1"/>
  <mergeCells count="21">
    <mergeCell ref="C7:D7"/>
    <mergeCell ref="C8:D8"/>
    <mergeCell ref="C9:D9"/>
    <mergeCell ref="C15:D15"/>
    <mergeCell ref="G18:H18"/>
    <mergeCell ref="A31:D31"/>
    <mergeCell ref="C14:D14"/>
    <mergeCell ref="C17:D17"/>
    <mergeCell ref="A2:D2"/>
    <mergeCell ref="A22:D22"/>
    <mergeCell ref="C4:D4"/>
    <mergeCell ref="C5:D5"/>
    <mergeCell ref="C6:D6"/>
    <mergeCell ref="C10:D10"/>
    <mergeCell ref="C11:D11"/>
    <mergeCell ref="C12:D12"/>
    <mergeCell ref="C16:D16"/>
    <mergeCell ref="C18:D18"/>
    <mergeCell ref="C19:D19"/>
    <mergeCell ref="C20:D20"/>
    <mergeCell ref="C13:D13"/>
  </mergeCells>
  <conditionalFormatting sqref="C18:D18">
    <cfRule type="expression" dxfId="21" priority="2">
      <formula>C18="Select"</formula>
    </cfRule>
  </conditionalFormatting>
  <conditionalFormatting sqref="G18:H18">
    <cfRule type="containsBlanks" dxfId="20" priority="1">
      <formula>LEN(TRIM(G18))=0</formula>
    </cfRule>
  </conditionalFormatting>
  <dataValidations disablePrompts="1" count="1">
    <dataValidation type="whole" operator="greaterThanOrEqual" allowBlank="1" showInputMessage="1" showErrorMessage="1" sqref="C14:D14">
      <formula1>0</formula1>
    </dataValidation>
  </dataValidations>
  <hyperlinks>
    <hyperlink ref="A1" location="Index!D6" display="Back to Index"/>
  </hyperlinks>
  <pageMargins left="0.70866141732283472" right="0.70866141732283472" top="0.39370078740157483" bottom="0.39370078740157483" header="0.31496062992125984" footer="0.31496062992125984"/>
  <pageSetup paperSize="9" orientation="portrait" r:id="rId1"/>
  <ignoredErrors>
    <ignoredError sqref="C9"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O43"/>
  <sheetViews>
    <sheetView showGridLines="0" view="pageBreakPreview" zoomScaleNormal="100" zoomScaleSheetLayoutView="100" workbookViewId="0"/>
  </sheetViews>
  <sheetFormatPr defaultColWidth="9.140625" defaultRowHeight="15" x14ac:dyDescent="0.25"/>
  <cols>
    <col min="1" max="1" width="5.7109375" style="10" customWidth="1"/>
    <col min="2" max="5" width="16.7109375" style="10" customWidth="1"/>
    <col min="6" max="6" width="10.7109375" style="10" customWidth="1"/>
    <col min="7" max="7" width="9.140625" style="10"/>
    <col min="8" max="8" width="9.140625" style="10" customWidth="1"/>
    <col min="9" max="9" width="9.140625" style="10" hidden="1" customWidth="1"/>
    <col min="10" max="11" width="9.140625" style="10"/>
    <col min="12" max="12" width="24.42578125" style="10" bestFit="1" customWidth="1"/>
    <col min="13" max="13" width="82.28515625" style="10" bestFit="1" customWidth="1"/>
    <col min="14" max="16384" width="9.140625" style="10"/>
  </cols>
  <sheetData>
    <row r="1" spans="1:8" ht="15.75" x14ac:dyDescent="0.25">
      <c r="A1" s="29" t="s">
        <v>691</v>
      </c>
    </row>
    <row r="2" spans="1:8" ht="15" customHeight="1" x14ac:dyDescent="0.25">
      <c r="A2" s="783" t="str">
        <f>'Data Entry'!C10</f>
        <v>PQR Trading Company</v>
      </c>
      <c r="B2" s="783"/>
      <c r="C2" s="783"/>
      <c r="D2" s="783"/>
      <c r="E2" s="783"/>
      <c r="F2" s="783"/>
    </row>
    <row r="3" spans="1:8" ht="15" customHeight="1" x14ac:dyDescent="0.25">
      <c r="A3" s="783" t="str">
        <f>"A.Y: "&amp;'Data Entry'!C20</f>
        <v>A.Y: 2026-27</v>
      </c>
      <c r="B3" s="783"/>
      <c r="C3" s="783"/>
      <c r="D3" s="783"/>
      <c r="E3" s="783"/>
      <c r="F3" s="783"/>
    </row>
    <row r="4" spans="1:8" ht="15" customHeight="1" x14ac:dyDescent="0.25">
      <c r="A4" s="680"/>
      <c r="B4" s="680"/>
      <c r="C4" s="680"/>
      <c r="D4" s="680"/>
      <c r="E4" s="680"/>
      <c r="F4" s="680"/>
    </row>
    <row r="5" spans="1:8" ht="15" customHeight="1" x14ac:dyDescent="0.25">
      <c r="A5" s="784" t="s">
        <v>868</v>
      </c>
      <c r="B5" s="784"/>
      <c r="C5" s="784"/>
      <c r="D5" s="784"/>
      <c r="E5" s="784"/>
      <c r="F5" s="784"/>
    </row>
    <row r="6" spans="1:8" x14ac:dyDescent="0.25">
      <c r="A6" s="11"/>
      <c r="B6" s="11"/>
      <c r="C6" s="11"/>
      <c r="D6" s="11"/>
      <c r="E6" s="11"/>
      <c r="F6" s="11"/>
    </row>
    <row r="7" spans="1:8" ht="30" customHeight="1" x14ac:dyDescent="0.25">
      <c r="A7" s="785" t="s">
        <v>869</v>
      </c>
      <c r="B7" s="785"/>
      <c r="C7" s="785"/>
      <c r="D7" s="785"/>
      <c r="E7" s="786" t="str">
        <f>IF(E9="Business",IF(F16="Yes",IF(OR(F23="Yes",F24="Yes")=TRUE,IF(OR(F27="Yes",F28="Yes")=TRUE,"Applicable","Not Applicable"),"Not Applicable"),"Not Applicable"),IF(F39="Yes",IF(F35="Yes","Applicable",IF(F36="Yes","Applicable","Not Applicable")),"Not Applicable"))</f>
        <v>Not Applicable</v>
      </c>
      <c r="F7" s="786"/>
      <c r="G7" s="55"/>
    </row>
    <row r="8" spans="1:8" ht="15" customHeight="1" x14ac:dyDescent="0.25">
      <c r="A8" s="47"/>
      <c r="B8" s="47"/>
      <c r="C8" s="47"/>
      <c r="D8" s="47"/>
      <c r="E8" s="11"/>
      <c r="F8" s="11"/>
    </row>
    <row r="9" spans="1:8" ht="30" customHeight="1" x14ac:dyDescent="0.25">
      <c r="A9" s="785" t="s">
        <v>243</v>
      </c>
      <c r="B9" s="785"/>
      <c r="C9" s="785"/>
      <c r="D9" s="785"/>
      <c r="E9" s="787" t="s">
        <v>895</v>
      </c>
      <c r="F9" s="787"/>
      <c r="H9" s="48"/>
    </row>
    <row r="10" spans="1:8" ht="15" customHeight="1" x14ac:dyDescent="0.25">
      <c r="A10" s="668"/>
      <c r="B10" s="668"/>
      <c r="C10" s="668"/>
      <c r="D10" s="668"/>
      <c r="E10" s="683"/>
      <c r="F10" s="683"/>
      <c r="H10" s="48"/>
    </row>
    <row r="11" spans="1:8" ht="30" customHeight="1" x14ac:dyDescent="0.25">
      <c r="A11" s="788" t="s">
        <v>692</v>
      </c>
      <c r="B11" s="788"/>
      <c r="C11" s="788"/>
      <c r="D11" s="788"/>
      <c r="E11" s="789" t="s">
        <v>244</v>
      </c>
      <c r="F11" s="790"/>
      <c r="H11" s="48"/>
    </row>
    <row r="12" spans="1:8" ht="15" customHeight="1" x14ac:dyDescent="0.25">
      <c r="A12" s="11"/>
      <c r="B12" s="11"/>
      <c r="C12" s="11"/>
      <c r="D12" s="11"/>
      <c r="E12" s="11"/>
      <c r="F12" s="11"/>
    </row>
    <row r="13" spans="1:8" ht="30" customHeight="1" x14ac:dyDescent="0.25">
      <c r="A13" s="669" t="s">
        <v>674</v>
      </c>
      <c r="B13" s="773" t="s">
        <v>247</v>
      </c>
      <c r="C13" s="774"/>
      <c r="D13" s="774"/>
      <c r="E13" s="775"/>
      <c r="F13" s="670" t="s">
        <v>254</v>
      </c>
    </row>
    <row r="14" spans="1:8" ht="15" customHeight="1" x14ac:dyDescent="0.25">
      <c r="A14" s="667"/>
      <c r="B14" s="671"/>
      <c r="C14" s="671"/>
      <c r="D14" s="671"/>
      <c r="E14" s="671"/>
      <c r="F14" s="672"/>
    </row>
    <row r="15" spans="1:8" ht="30" customHeight="1" x14ac:dyDescent="0.25">
      <c r="A15" s="780" t="s">
        <v>250</v>
      </c>
      <c r="B15" s="781"/>
      <c r="C15" s="781"/>
      <c r="D15" s="781"/>
      <c r="E15" s="781"/>
      <c r="F15" s="782"/>
    </row>
    <row r="16" spans="1:8" ht="30" customHeight="1" x14ac:dyDescent="0.25">
      <c r="A16" s="673" t="s">
        <v>259</v>
      </c>
      <c r="B16" s="776" t="s">
        <v>870</v>
      </c>
      <c r="C16" s="777"/>
      <c r="D16" s="777"/>
      <c r="E16" s="778"/>
      <c r="F16" s="690" t="str">
        <f>IF(AND(F17="Select",F18="Select",F19="Select",F20="Select"),"-",IF(AND(F17="No",F18="No",F19="No",F20="No"),"Yes","No"))</f>
        <v>-</v>
      </c>
    </row>
    <row r="17" spans="1:15" ht="30" customHeight="1" x14ac:dyDescent="0.25">
      <c r="A17" s="667">
        <v>1</v>
      </c>
      <c r="B17" s="779" t="s">
        <v>871</v>
      </c>
      <c r="C17" s="779"/>
      <c r="D17" s="779"/>
      <c r="E17" s="779"/>
      <c r="F17" s="684" t="s">
        <v>244</v>
      </c>
    </row>
    <row r="18" spans="1:15" ht="30" customHeight="1" x14ac:dyDescent="0.25">
      <c r="A18" s="667">
        <f>A17+1</f>
        <v>2</v>
      </c>
      <c r="B18" s="779" t="s">
        <v>872</v>
      </c>
      <c r="C18" s="779"/>
      <c r="D18" s="779"/>
      <c r="E18" s="779"/>
      <c r="F18" s="684" t="s">
        <v>244</v>
      </c>
    </row>
    <row r="19" spans="1:15" ht="30" customHeight="1" x14ac:dyDescent="0.25">
      <c r="A19" s="667">
        <f t="shared" ref="A19:A20" si="0">A18+1</f>
        <v>3</v>
      </c>
      <c r="B19" s="779" t="s">
        <v>873</v>
      </c>
      <c r="C19" s="779"/>
      <c r="D19" s="779"/>
      <c r="E19" s="779"/>
      <c r="F19" s="684" t="s">
        <v>244</v>
      </c>
    </row>
    <row r="20" spans="1:15" ht="30" customHeight="1" x14ac:dyDescent="0.25">
      <c r="A20" s="667">
        <f t="shared" si="0"/>
        <v>4</v>
      </c>
      <c r="B20" s="779" t="s">
        <v>874</v>
      </c>
      <c r="C20" s="779"/>
      <c r="D20" s="779"/>
      <c r="E20" s="779"/>
      <c r="F20" s="684" t="s">
        <v>244</v>
      </c>
    </row>
    <row r="21" spans="1:15" ht="15" customHeight="1" x14ac:dyDescent="0.25">
      <c r="A21" s="667"/>
      <c r="C21" s="674"/>
      <c r="D21" s="674"/>
      <c r="E21" s="674"/>
      <c r="F21" s="672"/>
    </row>
    <row r="22" spans="1:15" ht="30" customHeight="1" x14ac:dyDescent="0.25">
      <c r="A22" s="675" t="s">
        <v>258</v>
      </c>
      <c r="B22" s="762" t="s">
        <v>890</v>
      </c>
      <c r="C22" s="763"/>
      <c r="D22" s="763"/>
      <c r="E22" s="763"/>
      <c r="F22" s="676"/>
    </row>
    <row r="23" spans="1:15" ht="30" customHeight="1" x14ac:dyDescent="0.25">
      <c r="A23" s="40">
        <v>1</v>
      </c>
      <c r="B23" s="772" t="s">
        <v>875</v>
      </c>
      <c r="C23" s="772"/>
      <c r="D23" s="772"/>
      <c r="E23" s="772"/>
      <c r="F23" s="692" t="str">
        <f>IF(E11="Yes","NA",IF(AND('Data Entry'!C14&lt;=20000000,E9="Business"),"Yes","NA"))</f>
        <v>NA</v>
      </c>
      <c r="H23" s="51"/>
      <c r="M23" s="52"/>
      <c r="N23" s="52"/>
      <c r="O23" s="52"/>
    </row>
    <row r="24" spans="1:15" ht="30" customHeight="1" x14ac:dyDescent="0.25">
      <c r="A24" s="40">
        <v>2</v>
      </c>
      <c r="B24" s="765" t="s">
        <v>876</v>
      </c>
      <c r="C24" s="766"/>
      <c r="D24" s="766"/>
      <c r="E24" s="767"/>
      <c r="F24" s="692" t="str">
        <f>IF(AND('Data Entry'!C14&lt;=30000000,E9="Business",E11="Yes"),"Yes","NA")</f>
        <v>NA</v>
      </c>
      <c r="H24" s="51"/>
      <c r="M24" s="52"/>
      <c r="N24" s="52"/>
      <c r="O24" s="52"/>
    </row>
    <row r="25" spans="1:15" ht="30" customHeight="1" x14ac:dyDescent="0.25">
      <c r="G25" s="55"/>
    </row>
    <row r="26" spans="1:15" ht="30" customHeight="1" x14ac:dyDescent="0.25">
      <c r="A26" s="675" t="s">
        <v>381</v>
      </c>
      <c r="B26" s="762" t="s">
        <v>877</v>
      </c>
      <c r="C26" s="763"/>
      <c r="D26" s="763"/>
      <c r="E26" s="763"/>
      <c r="F26" s="764"/>
      <c r="G26" s="55"/>
    </row>
    <row r="27" spans="1:15" ht="30" customHeight="1" x14ac:dyDescent="0.25">
      <c r="A27" s="40">
        <v>1</v>
      </c>
      <c r="B27" s="772" t="s">
        <v>878</v>
      </c>
      <c r="C27" s="772"/>
      <c r="D27" s="772"/>
      <c r="E27" s="772"/>
      <c r="F27" s="692" t="str">
        <f>IF(E9="Business",IF(E11="No",IF(('Data Entry'!C15/'Data Entry'!C14)&gt;=0.08,"Yes","No"),"NA"),"NA")</f>
        <v>NA</v>
      </c>
      <c r="G27" s="55"/>
      <c r="I27" s="10" t="s">
        <v>244</v>
      </c>
    </row>
    <row r="28" spans="1:15" ht="30" customHeight="1" x14ac:dyDescent="0.25">
      <c r="A28" s="40">
        <v>2</v>
      </c>
      <c r="B28" s="765" t="s">
        <v>879</v>
      </c>
      <c r="C28" s="766"/>
      <c r="D28" s="766"/>
      <c r="E28" s="767"/>
      <c r="F28" s="692" t="str">
        <f>IF(E9="Business",IF(E11="Yes",IF(('Data Entry'!C15/'Data Entry'!C14)&gt;=0.06,"Yes","No"),"NA"),"NA")</f>
        <v>NA</v>
      </c>
      <c r="G28" s="55"/>
      <c r="I28" s="10" t="s">
        <v>245</v>
      </c>
    </row>
    <row r="29" spans="1:15" ht="15" customHeight="1" x14ac:dyDescent="0.25">
      <c r="A29" s="11"/>
      <c r="B29" s="11"/>
      <c r="C29" s="11"/>
      <c r="D29" s="11"/>
      <c r="E29" s="11"/>
      <c r="F29" s="11"/>
      <c r="I29" s="677" t="s">
        <v>246</v>
      </c>
    </row>
    <row r="30" spans="1:15" ht="30" customHeight="1" x14ac:dyDescent="0.25">
      <c r="A30" s="669" t="s">
        <v>674</v>
      </c>
      <c r="B30" s="773" t="s">
        <v>247</v>
      </c>
      <c r="C30" s="774"/>
      <c r="D30" s="774"/>
      <c r="E30" s="775"/>
      <c r="F30" s="670" t="s">
        <v>254</v>
      </c>
      <c r="I30" s="678"/>
    </row>
    <row r="31" spans="1:15" ht="15" customHeight="1" x14ac:dyDescent="0.25">
      <c r="A31" s="768"/>
      <c r="B31" s="769"/>
      <c r="C31" s="769"/>
      <c r="D31" s="769"/>
      <c r="E31" s="769"/>
      <c r="F31" s="770"/>
      <c r="I31" s="679"/>
    </row>
    <row r="32" spans="1:15" ht="30" customHeight="1" x14ac:dyDescent="0.25">
      <c r="A32" s="771" t="s">
        <v>251</v>
      </c>
      <c r="B32" s="771"/>
      <c r="C32" s="771"/>
      <c r="D32" s="771"/>
      <c r="E32" s="771"/>
      <c r="F32" s="771"/>
      <c r="I32" s="678"/>
    </row>
    <row r="33" spans="1:9" ht="15" customHeight="1" x14ac:dyDescent="0.25">
      <c r="A33" s="768"/>
      <c r="B33" s="769"/>
      <c r="C33" s="769"/>
      <c r="D33" s="769"/>
      <c r="E33" s="769"/>
      <c r="F33" s="770"/>
      <c r="I33" s="678"/>
    </row>
    <row r="34" spans="1:9" ht="30" customHeight="1" x14ac:dyDescent="0.25">
      <c r="A34" s="675" t="s">
        <v>259</v>
      </c>
      <c r="B34" s="762" t="s">
        <v>889</v>
      </c>
      <c r="C34" s="763"/>
      <c r="D34" s="763"/>
      <c r="E34" s="763"/>
      <c r="F34" s="764"/>
      <c r="I34" s="678"/>
    </row>
    <row r="35" spans="1:9" ht="30" customHeight="1" x14ac:dyDescent="0.25">
      <c r="A35" s="40">
        <v>1</v>
      </c>
      <c r="B35" s="772" t="s">
        <v>881</v>
      </c>
      <c r="C35" s="772"/>
      <c r="D35" s="772"/>
      <c r="E35" s="772"/>
      <c r="F35" s="692" t="str">
        <f>IF(E9="Profession",IF(E11="No",IF('Data Entry'!C14&lt;=5000000,"Yes","No"),"NA"),"NA")</f>
        <v>NA</v>
      </c>
      <c r="I35" s="678"/>
    </row>
    <row r="36" spans="1:9" ht="30" customHeight="1" x14ac:dyDescent="0.25">
      <c r="A36" s="40">
        <v>1</v>
      </c>
      <c r="B36" s="772" t="s">
        <v>882</v>
      </c>
      <c r="C36" s="772"/>
      <c r="D36" s="772"/>
      <c r="E36" s="772"/>
      <c r="F36" s="692" t="str">
        <f>IF(E9="Profession",IF(E11="Yes",IF('Data Entry'!C14&lt;=7500000,"Yes","No"),"NA"),"NA")</f>
        <v>NA</v>
      </c>
      <c r="I36" s="678"/>
    </row>
    <row r="37" spans="1:9" ht="30" customHeight="1" x14ac:dyDescent="0.25">
      <c r="A37" s="40"/>
      <c r="B37" s="664"/>
      <c r="C37" s="665"/>
      <c r="D37" s="665"/>
      <c r="E37" s="666"/>
      <c r="F37" s="663"/>
      <c r="I37" s="678"/>
    </row>
    <row r="38" spans="1:9" ht="30" customHeight="1" x14ac:dyDescent="0.25">
      <c r="A38" s="675" t="s">
        <v>381</v>
      </c>
      <c r="B38" s="762" t="s">
        <v>880</v>
      </c>
      <c r="C38" s="763"/>
      <c r="D38" s="763"/>
      <c r="E38" s="763"/>
      <c r="F38" s="764"/>
      <c r="I38" s="678"/>
    </row>
    <row r="39" spans="1:9" ht="30" customHeight="1" x14ac:dyDescent="0.25">
      <c r="A39" s="40">
        <v>1</v>
      </c>
      <c r="B39" s="765" t="s">
        <v>886</v>
      </c>
      <c r="C39" s="766"/>
      <c r="D39" s="766"/>
      <c r="E39" s="767"/>
      <c r="F39" s="692" t="str">
        <f>IF(E9="Profession",IF(('Data Entry'!C15/'Data Entry'!C14)&gt;=0.5,"Yes","No"),"NA")</f>
        <v>NA</v>
      </c>
      <c r="I39" s="678"/>
    </row>
    <row r="40" spans="1:9" ht="30" customHeight="1" x14ac:dyDescent="0.25">
      <c r="A40" s="42"/>
      <c r="B40" s="681"/>
      <c r="C40" s="681"/>
      <c r="D40" s="681"/>
      <c r="E40" s="681"/>
      <c r="F40" s="682"/>
      <c r="I40" s="678"/>
    </row>
    <row r="42" spans="1:9" x14ac:dyDescent="0.25">
      <c r="A42" s="3" t="s">
        <v>742</v>
      </c>
      <c r="B42" s="11"/>
      <c r="C42" s="11"/>
      <c r="D42" s="60" t="s">
        <v>743</v>
      </c>
      <c r="E42" s="11"/>
      <c r="F42" s="59"/>
    </row>
    <row r="43" spans="1:9" x14ac:dyDescent="0.25">
      <c r="A43" s="3" t="s">
        <v>227</v>
      </c>
      <c r="B43" s="11"/>
      <c r="C43" s="11"/>
      <c r="D43" s="60" t="s">
        <v>744</v>
      </c>
      <c r="E43" s="11"/>
      <c r="F43" s="59"/>
    </row>
  </sheetData>
  <sheetProtection algorithmName="SHA-512" hashValue="Cb0S83zQhQtdFi8xblESH+tmJ3sKm2ZHbuXIu7ut62ruG0FsDpG+BFdUWglZL7liW1qrhbc0G6aoEaUdyI2/Rg==" saltValue="75CmChJRRezI8LppAJHssQ==" spinCount="100000" sheet="1" objects="1" scenarios="1"/>
  <mergeCells count="31">
    <mergeCell ref="A15:F15"/>
    <mergeCell ref="A2:F2"/>
    <mergeCell ref="A3:F3"/>
    <mergeCell ref="A5:F5"/>
    <mergeCell ref="A7:D7"/>
    <mergeCell ref="E7:F7"/>
    <mergeCell ref="A9:D9"/>
    <mergeCell ref="E9:F9"/>
    <mergeCell ref="A11:D11"/>
    <mergeCell ref="E11:F11"/>
    <mergeCell ref="B13:E13"/>
    <mergeCell ref="B30:E30"/>
    <mergeCell ref="B16:E16"/>
    <mergeCell ref="B17:E17"/>
    <mergeCell ref="B18:E18"/>
    <mergeCell ref="B19:E19"/>
    <mergeCell ref="B20:E20"/>
    <mergeCell ref="B22:E22"/>
    <mergeCell ref="B23:E23"/>
    <mergeCell ref="B24:E24"/>
    <mergeCell ref="B26:F26"/>
    <mergeCell ref="B27:E27"/>
    <mergeCell ref="B28:E28"/>
    <mergeCell ref="B38:F38"/>
    <mergeCell ref="B39:E39"/>
    <mergeCell ref="A31:F31"/>
    <mergeCell ref="A32:F32"/>
    <mergeCell ref="A33:F33"/>
    <mergeCell ref="B34:F34"/>
    <mergeCell ref="B35:E35"/>
    <mergeCell ref="B36:E36"/>
  </mergeCells>
  <conditionalFormatting sqref="F24">
    <cfRule type="expression" dxfId="19" priority="12">
      <formula>$F$24="NA"</formula>
    </cfRule>
  </conditionalFormatting>
  <conditionalFormatting sqref="F23">
    <cfRule type="expression" dxfId="18" priority="11">
      <formula>$F$23="NA"</formula>
    </cfRule>
  </conditionalFormatting>
  <conditionalFormatting sqref="F17:F20">
    <cfRule type="containsText" dxfId="17" priority="10" operator="containsText" text="Select">
      <formula>NOT(ISERROR(SEARCH("Select",F17)))</formula>
    </cfRule>
  </conditionalFormatting>
  <conditionalFormatting sqref="E9:E11">
    <cfRule type="expression" dxfId="16" priority="9">
      <formula>E9="Select"</formula>
    </cfRule>
  </conditionalFormatting>
  <conditionalFormatting sqref="F39">
    <cfRule type="expression" dxfId="15" priority="7">
      <formula>$F$39="NA"</formula>
    </cfRule>
  </conditionalFormatting>
  <conditionalFormatting sqref="F27">
    <cfRule type="expression" dxfId="14" priority="6">
      <formula>$F$27="NA"</formula>
    </cfRule>
  </conditionalFormatting>
  <conditionalFormatting sqref="F35">
    <cfRule type="expression" dxfId="13" priority="3">
      <formula>$F$35="NA"</formula>
    </cfRule>
  </conditionalFormatting>
  <conditionalFormatting sqref="F36">
    <cfRule type="expression" dxfId="12" priority="2">
      <formula>$F$36="NA"</formula>
    </cfRule>
  </conditionalFormatting>
  <conditionalFormatting sqref="F28">
    <cfRule type="expression" dxfId="11" priority="1">
      <formula>$F$28="NA"</formula>
    </cfRule>
  </conditionalFormatting>
  <dataValidations count="4">
    <dataValidation type="list" allowBlank="1" showInputMessage="1" showErrorMessage="1" sqref="E11:F11">
      <formula1>$I$27:$I$29</formula1>
    </dataValidation>
    <dataValidation type="list" allowBlank="1" showInputMessage="1" showErrorMessage="1" sqref="E9:E10">
      <formula1>"Select, Business, Profession"</formula1>
    </dataValidation>
    <dataValidation type="list" allowBlank="1" showInputMessage="1" showErrorMessage="1" sqref="F17:F19">
      <formula1>"Yes, No,Select"</formula1>
    </dataValidation>
    <dataValidation type="list" allowBlank="1" showInputMessage="1" showErrorMessage="1" sqref="F20">
      <formula1>"Select,Yes, No"</formula1>
    </dataValidation>
  </dataValidations>
  <hyperlinks>
    <hyperlink ref="A1" location="Index!D7" display="Back to Index"/>
  </hyperlinks>
  <pageMargins left="0.70866141732283472" right="0.70866141732283472" top="0.74803149606299213" bottom="0.74803149606299213" header="0.31496062992125984" footer="0.31496062992125984"/>
  <pageSetup paperSize="9" orientation="portrait" r:id="rId1"/>
  <rowBreaks count="1" manualBreakCount="1">
    <brk id="29" max="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O28"/>
  <sheetViews>
    <sheetView showGridLines="0" view="pageBreakPreview" zoomScaleNormal="100" zoomScaleSheetLayoutView="100" workbookViewId="0"/>
  </sheetViews>
  <sheetFormatPr defaultColWidth="9.140625" defaultRowHeight="15" x14ac:dyDescent="0.25"/>
  <cols>
    <col min="1" max="1" width="5.7109375" style="10" customWidth="1"/>
    <col min="2" max="5" width="16.7109375" style="10" customWidth="1"/>
    <col min="6" max="6" width="10.7109375" style="10" customWidth="1"/>
    <col min="7" max="9" width="9.140625" style="10" hidden="1" customWidth="1"/>
    <col min="10" max="10" width="15.28515625" style="10" hidden="1" customWidth="1"/>
    <col min="11" max="11" width="9.140625" style="10"/>
    <col min="12" max="12" width="9.140625" style="10" hidden="1" customWidth="1"/>
    <col min="13" max="16384" width="9.140625" style="10"/>
  </cols>
  <sheetData>
    <row r="1" spans="1:15" ht="15.75" x14ac:dyDescent="0.25">
      <c r="A1" s="29" t="s">
        <v>691</v>
      </c>
    </row>
    <row r="2" spans="1:15" ht="20.100000000000001" customHeight="1" x14ac:dyDescent="0.25">
      <c r="A2" s="800" t="str">
        <f>'Data Entry'!C10</f>
        <v>PQR Trading Company</v>
      </c>
      <c r="B2" s="800"/>
      <c r="C2" s="800"/>
      <c r="D2" s="800"/>
      <c r="E2" s="800"/>
      <c r="F2" s="800"/>
    </row>
    <row r="3" spans="1:15" ht="15" customHeight="1" x14ac:dyDescent="0.25">
      <c r="A3" s="800" t="str">
        <f>"A.Y: "&amp;'Data Entry'!C20</f>
        <v>A.Y: 2026-27</v>
      </c>
      <c r="B3" s="800"/>
      <c r="C3" s="800"/>
      <c r="D3" s="800"/>
      <c r="E3" s="800"/>
      <c r="F3" s="800"/>
    </row>
    <row r="4" spans="1:15" ht="15" customHeight="1" x14ac:dyDescent="0.25">
      <c r="A4" s="800"/>
      <c r="B4" s="800"/>
      <c r="C4" s="800"/>
      <c r="D4" s="800"/>
      <c r="E4" s="800"/>
      <c r="F4" s="800"/>
    </row>
    <row r="5" spans="1:15" x14ac:dyDescent="0.25">
      <c r="A5" s="11"/>
      <c r="B5" s="11"/>
      <c r="C5" s="11"/>
      <c r="D5" s="11"/>
      <c r="E5" s="11"/>
      <c r="F5" s="11"/>
    </row>
    <row r="6" spans="1:15" ht="30" customHeight="1" x14ac:dyDescent="0.25">
      <c r="A6" s="801" t="s">
        <v>248</v>
      </c>
      <c r="B6" s="801"/>
      <c r="C6" s="801"/>
      <c r="D6" s="801"/>
      <c r="E6" s="806" t="str">
        <f>IF(OR(AND(F15="Yes",F17="No",E10="Business",F18="No"),AND(F16="Yes",F17="Yes",E10="Business")),"Applicable",IF(OR(AND(F20="Yes",F21="No",E10="Profession",F23="No"),AND(F21="Yes",F23="No",E10="Profession",F22="Yes"))=TRUE,"Applicable","Not Applicable"))</f>
        <v>Not Applicable</v>
      </c>
      <c r="F6" s="806"/>
      <c r="J6" s="689"/>
      <c r="L6" s="10" t="str">
        <f>IF(OR(AND(F15="Yes",F17="No",E10="Business"),AND(F16="Yes",F17="No",E10="Business")),"Applicable",IF(AND(F20="Yes",F21="No",E10="Profession",F23="No"),"Applicable","Not Applicable"))</f>
        <v>Not Applicable</v>
      </c>
    </row>
    <row r="7" spans="1:15" ht="30" customHeight="1" x14ac:dyDescent="0.25">
      <c r="A7" s="668"/>
      <c r="B7" s="668"/>
      <c r="C7" s="668"/>
      <c r="D7" s="668"/>
      <c r="E7" s="710"/>
      <c r="F7" s="710"/>
      <c r="J7" s="711"/>
    </row>
    <row r="8" spans="1:15" ht="30" customHeight="1" x14ac:dyDescent="0.25">
      <c r="A8" s="801" t="s">
        <v>905</v>
      </c>
      <c r="B8" s="801"/>
      <c r="C8" s="801"/>
      <c r="D8" s="801"/>
      <c r="E8" s="786"/>
      <c r="F8" s="786"/>
      <c r="J8" s="689"/>
    </row>
    <row r="9" spans="1:15" ht="20.100000000000001" customHeight="1" x14ac:dyDescent="0.25">
      <c r="A9" s="47"/>
      <c r="B9" s="47"/>
      <c r="C9" s="47"/>
      <c r="D9" s="47"/>
      <c r="E9" s="11"/>
      <c r="F9" s="11"/>
      <c r="J9" s="689"/>
    </row>
    <row r="10" spans="1:15" ht="30" customHeight="1" x14ac:dyDescent="0.25">
      <c r="A10" s="801" t="s">
        <v>243</v>
      </c>
      <c r="B10" s="801"/>
      <c r="C10" s="801"/>
      <c r="D10" s="801"/>
      <c r="E10" s="802" t="s">
        <v>244</v>
      </c>
      <c r="F10" s="802"/>
      <c r="H10" s="48"/>
    </row>
    <row r="11" spans="1:15" ht="20.100000000000001" customHeight="1" x14ac:dyDescent="0.25">
      <c r="A11" s="11"/>
      <c r="B11" s="11"/>
      <c r="C11" s="11"/>
      <c r="D11" s="11"/>
      <c r="E11" s="11"/>
      <c r="F11" s="11"/>
    </row>
    <row r="12" spans="1:15" ht="30" customHeight="1" x14ac:dyDescent="0.25">
      <c r="A12" s="49" t="s">
        <v>674</v>
      </c>
      <c r="B12" s="803" t="s">
        <v>247</v>
      </c>
      <c r="C12" s="804"/>
      <c r="D12" s="804"/>
      <c r="E12" s="805"/>
      <c r="F12" s="50" t="s">
        <v>254</v>
      </c>
    </row>
    <row r="13" spans="1:15" ht="30" customHeight="1" x14ac:dyDescent="0.25">
      <c r="A13" s="797" t="s">
        <v>249</v>
      </c>
      <c r="B13" s="798"/>
      <c r="C13" s="798"/>
      <c r="D13" s="798"/>
      <c r="E13" s="798"/>
      <c r="F13" s="799"/>
    </row>
    <row r="14" spans="1:15" ht="30" customHeight="1" x14ac:dyDescent="0.25">
      <c r="A14" s="793" t="s">
        <v>250</v>
      </c>
      <c r="B14" s="794"/>
      <c r="C14" s="794"/>
      <c r="D14" s="794"/>
      <c r="E14" s="794"/>
      <c r="F14" s="795"/>
    </row>
    <row r="15" spans="1:15" ht="30" customHeight="1" x14ac:dyDescent="0.25">
      <c r="A15" s="38">
        <v>1</v>
      </c>
      <c r="B15" s="792" t="s">
        <v>864</v>
      </c>
      <c r="C15" s="792"/>
      <c r="D15" s="792"/>
      <c r="E15" s="792"/>
      <c r="F15" s="691" t="str">
        <f>IF(F17="Yes","NA",IF(AND('Data Entry'!C14&gt;10000000,E10="Business"),"Yes","NA"))</f>
        <v>NA</v>
      </c>
      <c r="H15" s="51"/>
      <c r="M15" s="52"/>
      <c r="N15" s="52"/>
      <c r="O15" s="52"/>
    </row>
    <row r="16" spans="1:15" ht="30" customHeight="1" x14ac:dyDescent="0.25">
      <c r="A16" s="40">
        <v>2</v>
      </c>
      <c r="B16" s="765" t="s">
        <v>863</v>
      </c>
      <c r="C16" s="766"/>
      <c r="D16" s="766"/>
      <c r="E16" s="767"/>
      <c r="F16" s="692" t="str">
        <f>IF(AND('Data Entry'!C14&gt;100000000,E10="Business",F17="Yes"),"Yes","NA")</f>
        <v>NA</v>
      </c>
      <c r="H16" s="51"/>
      <c r="J16" s="57" t="s">
        <v>244</v>
      </c>
      <c r="M16" s="52"/>
      <c r="N16" s="52"/>
      <c r="O16" s="52"/>
    </row>
    <row r="17" spans="1:10" ht="30" customHeight="1" x14ac:dyDescent="0.25">
      <c r="A17" s="53"/>
      <c r="B17" s="791" t="s">
        <v>692</v>
      </c>
      <c r="C17" s="791"/>
      <c r="D17" s="791"/>
      <c r="E17" s="791"/>
      <c r="F17" s="653" t="s">
        <v>244</v>
      </c>
      <c r="G17" s="55"/>
      <c r="J17" s="10" t="s">
        <v>895</v>
      </c>
    </row>
    <row r="18" spans="1:10" ht="30" customHeight="1" x14ac:dyDescent="0.25">
      <c r="A18" s="53"/>
      <c r="B18" s="791" t="s">
        <v>867</v>
      </c>
      <c r="C18" s="791"/>
      <c r="D18" s="791"/>
      <c r="E18" s="791"/>
      <c r="F18" s="653" t="s">
        <v>244</v>
      </c>
      <c r="G18" s="55" t="str">
        <f>IF(E10="Profession",IF(F17="Yes",IF('Data Entry'!C14&lt;7500000,IF(('Data Entry'!C15/'Data Entry'!C15)&gt;50%,"Yes","No"),"No"),"No"),"No")</f>
        <v>No</v>
      </c>
      <c r="J18" s="10" t="s">
        <v>865</v>
      </c>
    </row>
    <row r="19" spans="1:10" ht="30" customHeight="1" x14ac:dyDescent="0.25">
      <c r="A19" s="796" t="s">
        <v>251</v>
      </c>
      <c r="B19" s="796"/>
      <c r="C19" s="796"/>
      <c r="D19" s="796"/>
      <c r="E19" s="796"/>
      <c r="F19" s="796"/>
    </row>
    <row r="20" spans="1:10" ht="30" customHeight="1" x14ac:dyDescent="0.25">
      <c r="A20" s="38">
        <v>1</v>
      </c>
      <c r="B20" s="792" t="s">
        <v>252</v>
      </c>
      <c r="C20" s="792"/>
      <c r="D20" s="792"/>
      <c r="E20" s="792"/>
      <c r="F20" s="693" t="str">
        <f>IF(AND('Data Entry'!C14&gt;5000000,E10="Profession"),"Yes","NA")</f>
        <v>NA</v>
      </c>
      <c r="I20" s="57" t="s">
        <v>244</v>
      </c>
    </row>
    <row r="21" spans="1:10" ht="30" customHeight="1" x14ac:dyDescent="0.25">
      <c r="A21" s="38" t="s">
        <v>893</v>
      </c>
      <c r="B21" s="792" t="s">
        <v>253</v>
      </c>
      <c r="C21" s="792"/>
      <c r="D21" s="792"/>
      <c r="E21" s="792"/>
      <c r="F21" s="690" t="str">
        <f>IF(AND('Data Entry'!C14&lt;5000000,('Data Entry'!C15/'Data Entry'!C14)&lt;0.5),"Yes","No")</f>
        <v>No</v>
      </c>
      <c r="G21" s="55" t="str">
        <f>IF(E10="Profession",IF(Applicability!F17="Yes",IF('Data Entry'!C14&lt;=7500000,IF(('Data Entry'!C15/'Data Entry'!C14)&gt;=0.5,"Yes","No"),"No"),IF('Data Entry'!C14&lt;=5000000,IF(('Data Entry'!C15/'Data Entry'!C14)&gt;=0.5,"Yes","No"),"No")),"NA")</f>
        <v>NA</v>
      </c>
      <c r="H21" s="10" t="s">
        <v>865</v>
      </c>
      <c r="I21" s="56" t="s">
        <v>245</v>
      </c>
    </row>
    <row r="22" spans="1:10" ht="30" customHeight="1" x14ac:dyDescent="0.25">
      <c r="A22" s="38" t="s">
        <v>894</v>
      </c>
      <c r="B22" s="792" t="s">
        <v>892</v>
      </c>
      <c r="C22" s="792"/>
      <c r="D22" s="792"/>
      <c r="E22" s="792"/>
      <c r="F22" s="653" t="s">
        <v>244</v>
      </c>
      <c r="G22" s="55"/>
      <c r="I22" s="57" t="s">
        <v>246</v>
      </c>
    </row>
    <row r="23" spans="1:10" ht="30" customHeight="1" x14ac:dyDescent="0.25">
      <c r="A23" s="38"/>
      <c r="B23" s="791" t="s">
        <v>867</v>
      </c>
      <c r="C23" s="791"/>
      <c r="D23" s="791"/>
      <c r="E23" s="791"/>
      <c r="F23" s="653" t="s">
        <v>244</v>
      </c>
      <c r="G23" s="10" t="str">
        <f>IF(E10="Business",IF(Applicability!F17="Yes",IF('Data Entry'!C14&lt;=30000000,IF(('Data Entry'!C15/'Data Entry'!C14)&gt;=0.06,"Yes","No"),"No"),IF('Data Entry'!C14&lt;=20000000,IF(('Data Entry'!C15/'Data Entry'!C14)&gt;=0.08,"Yes","No"),"No")),"NA")</f>
        <v>NA</v>
      </c>
      <c r="I23" s="57"/>
    </row>
    <row r="24" spans="1:10" x14ac:dyDescent="0.25">
      <c r="A24" s="11"/>
      <c r="B24" s="11"/>
      <c r="C24" s="11"/>
      <c r="D24" s="11"/>
      <c r="E24" s="11"/>
      <c r="F24" s="11"/>
    </row>
    <row r="25" spans="1:10" x14ac:dyDescent="0.25">
      <c r="A25" s="11"/>
      <c r="B25" s="11"/>
      <c r="C25" s="11"/>
      <c r="D25" s="11"/>
      <c r="E25" s="11"/>
      <c r="F25" s="11"/>
    </row>
    <row r="26" spans="1:10" x14ac:dyDescent="0.25">
      <c r="A26" s="11"/>
      <c r="B26" s="11"/>
      <c r="C26" s="11"/>
      <c r="D26" s="11"/>
      <c r="E26" s="11"/>
      <c r="F26" s="11"/>
    </row>
    <row r="27" spans="1:10" x14ac:dyDescent="0.25">
      <c r="A27" s="3" t="s">
        <v>742</v>
      </c>
      <c r="B27" s="1"/>
      <c r="C27" s="1"/>
      <c r="D27" s="60" t="s">
        <v>743</v>
      </c>
      <c r="E27" s="11"/>
      <c r="F27" s="59"/>
    </row>
    <row r="28" spans="1:10" x14ac:dyDescent="0.25">
      <c r="A28" s="3" t="s">
        <v>227</v>
      </c>
      <c r="B28" s="1"/>
      <c r="C28" s="1"/>
      <c r="D28" s="60" t="s">
        <v>744</v>
      </c>
      <c r="E28" s="11"/>
      <c r="F28" s="59"/>
    </row>
  </sheetData>
  <sheetProtection algorithmName="SHA-512" hashValue="8t5bT2L6lv1pnZj1hpHqOUZpCJiCyVrN1Ntr5FLrhTa7fSDrj5e15IET/Ob0D4WDR0hGGilnxQaClcrOdLXqrQ==" saltValue="viRS3ZuG6GpPcdqRZzPZ5w==" spinCount="100000" sheet="1" objects="1" scenarios="1"/>
  <mergeCells count="21">
    <mergeCell ref="A2:F2"/>
    <mergeCell ref="A10:D10"/>
    <mergeCell ref="E10:F10"/>
    <mergeCell ref="B12:E12"/>
    <mergeCell ref="A6:D6"/>
    <mergeCell ref="E6:F6"/>
    <mergeCell ref="A3:F3"/>
    <mergeCell ref="A4:F4"/>
    <mergeCell ref="A8:D8"/>
    <mergeCell ref="E8:F8"/>
    <mergeCell ref="A13:F13"/>
    <mergeCell ref="B17:E17"/>
    <mergeCell ref="B15:E15"/>
    <mergeCell ref="B16:E16"/>
    <mergeCell ref="B18:E18"/>
    <mergeCell ref="B23:E23"/>
    <mergeCell ref="B20:E20"/>
    <mergeCell ref="B21:E21"/>
    <mergeCell ref="A14:F14"/>
    <mergeCell ref="A19:F19"/>
    <mergeCell ref="B22:E22"/>
  </mergeCells>
  <conditionalFormatting sqref="E10">
    <cfRule type="expression" dxfId="10" priority="13">
      <formula>E10="Select"</formula>
    </cfRule>
  </conditionalFormatting>
  <conditionalFormatting sqref="F20">
    <cfRule type="expression" dxfId="9" priority="7">
      <formula>F20="Select"</formula>
    </cfRule>
  </conditionalFormatting>
  <conditionalFormatting sqref="F16">
    <cfRule type="expression" dxfId="8" priority="6">
      <formula>$F$16="NA"</formula>
    </cfRule>
  </conditionalFormatting>
  <conditionalFormatting sqref="F17:F18">
    <cfRule type="expression" dxfId="7" priority="5">
      <formula>F17="Select"</formula>
    </cfRule>
  </conditionalFormatting>
  <conditionalFormatting sqref="F21">
    <cfRule type="expression" dxfId="6" priority="4">
      <formula>F21="Select"</formula>
    </cfRule>
  </conditionalFormatting>
  <conditionalFormatting sqref="F15">
    <cfRule type="expression" dxfId="5" priority="3">
      <formula>$F$15="NA"</formula>
    </cfRule>
  </conditionalFormatting>
  <conditionalFormatting sqref="F22:F23">
    <cfRule type="expression" dxfId="4" priority="1">
      <formula>F22="Select"</formula>
    </cfRule>
  </conditionalFormatting>
  <dataValidations disablePrompts="1" count="2">
    <dataValidation type="list" allowBlank="1" showInputMessage="1" showErrorMessage="1" sqref="E10">
      <formula1>"Select, Business, Profession"</formula1>
    </dataValidation>
    <dataValidation type="list" allowBlank="1" showInputMessage="1" showErrorMessage="1" sqref="F17:F18 F22:F23">
      <formula1>$I$20:$I$22</formula1>
    </dataValidation>
  </dataValidations>
  <hyperlinks>
    <hyperlink ref="A1" location="Index!D8" display="Back to Index"/>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7"/>
  <sheetViews>
    <sheetView showGridLines="0" view="pageBreakPreview" zoomScaleNormal="100" zoomScaleSheetLayoutView="100" workbookViewId="0">
      <selection activeCell="J14" sqref="J14"/>
    </sheetView>
  </sheetViews>
  <sheetFormatPr defaultRowHeight="15" x14ac:dyDescent="0.25"/>
  <sheetData>
    <row r="1" spans="1:8" ht="15.75" x14ac:dyDescent="0.25">
      <c r="A1" s="29" t="s">
        <v>691</v>
      </c>
    </row>
    <row r="3" spans="1:8" x14ac:dyDescent="0.25">
      <c r="A3" s="807" t="str">
        <f>'Data Entry'!C10</f>
        <v>PQR Trading Company</v>
      </c>
      <c r="B3" s="807"/>
      <c r="C3" s="807"/>
      <c r="D3" s="807"/>
      <c r="E3" s="807"/>
      <c r="F3" s="807"/>
      <c r="G3" s="807"/>
      <c r="H3" s="807"/>
    </row>
    <row r="4" spans="1:8" x14ac:dyDescent="0.25">
      <c r="A4" s="807" t="str">
        <f>"A.Y:"&amp;'Data Entry'!C20</f>
        <v>A.Y:2026-27</v>
      </c>
      <c r="B4" s="807"/>
      <c r="C4" s="807"/>
      <c r="D4" s="807"/>
      <c r="E4" s="807"/>
      <c r="F4" s="807"/>
      <c r="G4" s="807"/>
      <c r="H4" s="807"/>
    </row>
    <row r="5" spans="1:8" x14ac:dyDescent="0.25">
      <c r="A5" s="807" t="s">
        <v>837</v>
      </c>
      <c r="B5" s="807"/>
      <c r="C5" s="807"/>
      <c r="D5" s="807"/>
      <c r="E5" s="807"/>
      <c r="F5" s="807"/>
      <c r="G5" s="807"/>
      <c r="H5" s="807"/>
    </row>
    <row r="7" spans="1:8" x14ac:dyDescent="0.25">
      <c r="B7" s="2" t="s">
        <v>739</v>
      </c>
      <c r="F7" s="2" t="s">
        <v>430</v>
      </c>
    </row>
  </sheetData>
  <sheetProtection sheet="1" scenarios="1"/>
  <mergeCells count="3">
    <mergeCell ref="A3:H3"/>
    <mergeCell ref="A4:H4"/>
    <mergeCell ref="A5:H5"/>
  </mergeCells>
  <hyperlinks>
    <hyperlink ref="A1" location="Index!D9" display="Back to Index"/>
  </hyperlinks>
  <pageMargins left="0.7" right="0.7" top="0.75" bottom="0.75" header="0.3" footer="0.3"/>
  <pageSetup paperSize="9" orientation="portrait" r:id="rId1"/>
  <drawing r:id="rId2"/>
  <legacyDrawing r:id="rId3"/>
  <oleObjects>
    <mc:AlternateContent xmlns:mc="http://schemas.openxmlformats.org/markup-compatibility/2006">
      <mc:Choice Requires="x14">
        <oleObject progId="Document" dvAspect="DVASPECT_ICON" shapeId="8195" r:id="rId4">
          <objectPr defaultSize="0" autoPict="0" r:id="rId5">
            <anchor moveWithCells="1">
              <from>
                <xdr:col>1</xdr:col>
                <xdr:colOff>95250</xdr:colOff>
                <xdr:row>7</xdr:row>
                <xdr:rowOff>161925</xdr:rowOff>
              </from>
              <to>
                <xdr:col>3</xdr:col>
                <xdr:colOff>142875</xdr:colOff>
                <xdr:row>12</xdr:row>
                <xdr:rowOff>161925</xdr:rowOff>
              </to>
            </anchor>
          </objectPr>
        </oleObject>
      </mc:Choice>
      <mc:Fallback>
        <oleObject progId="Document" dvAspect="DVASPECT_ICON" shapeId="8195" r:id="rId4"/>
      </mc:Fallback>
    </mc:AlternateContent>
    <mc:AlternateContent xmlns:mc="http://schemas.openxmlformats.org/markup-compatibility/2006">
      <mc:Choice Requires="x14">
        <oleObject progId="Document" dvAspect="DVASPECT_ICON" shapeId="8196" r:id="rId6">
          <objectPr defaultSize="0" autoPict="0" r:id="rId7">
            <anchor moveWithCells="1">
              <from>
                <xdr:col>5</xdr:col>
                <xdr:colOff>28575</xdr:colOff>
                <xdr:row>7</xdr:row>
                <xdr:rowOff>142875</xdr:rowOff>
              </from>
              <to>
                <xdr:col>7</xdr:col>
                <xdr:colOff>114300</xdr:colOff>
                <xdr:row>12</xdr:row>
                <xdr:rowOff>171450</xdr:rowOff>
              </to>
            </anchor>
          </objectPr>
        </oleObject>
      </mc:Choice>
      <mc:Fallback>
        <oleObject progId="Document" dvAspect="DVASPECT_ICON" shapeId="8196" r:id="rId6"/>
      </mc:Fallback>
    </mc:AlternateContent>
  </oleObjec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D38"/>
  <sheetViews>
    <sheetView view="pageBreakPreview" zoomScaleNormal="100" zoomScaleSheetLayoutView="100" workbookViewId="0"/>
  </sheetViews>
  <sheetFormatPr defaultColWidth="9.140625" defaultRowHeight="15" x14ac:dyDescent="0.25"/>
  <cols>
    <col min="1" max="1" width="34.28515625" style="10" customWidth="1"/>
    <col min="2" max="2" width="11" style="10" customWidth="1"/>
    <col min="3" max="3" width="23.7109375" style="10" customWidth="1"/>
    <col min="4" max="4" width="20.7109375" style="10" customWidth="1"/>
    <col min="5" max="16384" width="9.140625" style="10"/>
  </cols>
  <sheetData>
    <row r="1" spans="1:4" ht="15.75" x14ac:dyDescent="0.25">
      <c r="A1" s="29" t="s">
        <v>691</v>
      </c>
    </row>
    <row r="2" spans="1:4" ht="15.75" x14ac:dyDescent="0.25">
      <c r="A2" s="808" t="s">
        <v>431</v>
      </c>
      <c r="B2" s="808"/>
      <c r="C2" s="808"/>
      <c r="D2" s="808"/>
    </row>
    <row r="3" spans="1:4" x14ac:dyDescent="0.25">
      <c r="A3" s="809"/>
      <c r="B3" s="809"/>
      <c r="C3" s="809"/>
      <c r="D3" s="809"/>
    </row>
    <row r="4" spans="1:4" ht="20.100000000000001" customHeight="1" x14ac:dyDescent="0.25">
      <c r="A4" s="67" t="s">
        <v>408</v>
      </c>
      <c r="B4" s="822" t="str">
        <f>'Data Entry'!C10</f>
        <v>PQR Trading Company</v>
      </c>
      <c r="C4" s="823"/>
      <c r="D4" s="735"/>
    </row>
    <row r="5" spans="1:4" ht="20.100000000000001" customHeight="1" x14ac:dyDescent="0.25">
      <c r="A5" s="67" t="s">
        <v>409</v>
      </c>
      <c r="B5" s="822" t="str">
        <f>'Data Entry'!B20&amp;": "&amp;'Data Entry'!C20</f>
        <v>Assessment Year: 2026-27</v>
      </c>
      <c r="C5" s="823"/>
      <c r="D5" s="735"/>
    </row>
    <row r="6" spans="1:4" ht="20.100000000000001" customHeight="1" x14ac:dyDescent="0.25">
      <c r="A6" s="67" t="s">
        <v>410</v>
      </c>
      <c r="B6" s="824">
        <v>46235</v>
      </c>
      <c r="C6" s="818"/>
      <c r="D6" s="819"/>
    </row>
    <row r="7" spans="1:4" ht="20.100000000000001" customHeight="1" x14ac:dyDescent="0.25">
      <c r="A7" s="67" t="s">
        <v>411</v>
      </c>
      <c r="B7" s="817"/>
      <c r="C7" s="818"/>
      <c r="D7" s="819"/>
    </row>
    <row r="8" spans="1:4" ht="20.100000000000001" customHeight="1" x14ac:dyDescent="0.25">
      <c r="A8" s="820" t="s">
        <v>412</v>
      </c>
      <c r="B8" s="814" t="str">
        <f>'Data Entry'!B25</f>
        <v>CA Abhishek Dhamne</v>
      </c>
      <c r="C8" s="815"/>
      <c r="D8" s="816"/>
    </row>
    <row r="9" spans="1:4" ht="20.100000000000001" customHeight="1" x14ac:dyDescent="0.25">
      <c r="A9" s="821"/>
      <c r="B9" s="814" t="str">
        <f>'Data Entry'!B26</f>
        <v>B</v>
      </c>
      <c r="C9" s="815"/>
      <c r="D9" s="816"/>
    </row>
    <row r="10" spans="1:4" ht="20.100000000000001" customHeight="1" x14ac:dyDescent="0.25">
      <c r="A10" s="821"/>
      <c r="B10" s="814" t="str">
        <f>'Data Entry'!B27</f>
        <v>C</v>
      </c>
      <c r="C10" s="815"/>
      <c r="D10" s="816"/>
    </row>
    <row r="11" spans="1:4" ht="20.100000000000001" customHeight="1" x14ac:dyDescent="0.25">
      <c r="A11" s="821"/>
      <c r="B11" s="814" t="str">
        <f>'Data Entry'!B28</f>
        <v>D</v>
      </c>
      <c r="C11" s="815"/>
      <c r="D11" s="816"/>
    </row>
    <row r="12" spans="1:4" ht="20.100000000000001" customHeight="1" x14ac:dyDescent="0.25">
      <c r="A12" s="821"/>
      <c r="B12" s="814" t="str">
        <f>'Data Entry'!B29</f>
        <v>E</v>
      </c>
      <c r="C12" s="815"/>
      <c r="D12" s="816"/>
    </row>
    <row r="13" spans="1:4" ht="20.100000000000001" customHeight="1" x14ac:dyDescent="0.25">
      <c r="A13" s="67" t="s">
        <v>413</v>
      </c>
      <c r="B13" s="817"/>
      <c r="C13" s="818"/>
      <c r="D13" s="819"/>
    </row>
    <row r="14" spans="1:4" ht="20.100000000000001" customHeight="1" x14ac:dyDescent="0.25">
      <c r="A14" s="67" t="s">
        <v>414</v>
      </c>
      <c r="B14" s="817"/>
      <c r="C14" s="818"/>
      <c r="D14" s="819"/>
    </row>
    <row r="15" spans="1:4" ht="20.100000000000001" customHeight="1" x14ac:dyDescent="0.25">
      <c r="A15" s="67" t="s">
        <v>415</v>
      </c>
      <c r="B15" s="15" t="s">
        <v>416</v>
      </c>
      <c r="C15" s="15" t="s">
        <v>417</v>
      </c>
      <c r="D15" s="15" t="s">
        <v>346</v>
      </c>
    </row>
    <row r="16" spans="1:4" ht="20.100000000000001" customHeight="1" x14ac:dyDescent="0.25">
      <c r="A16" s="25" t="s">
        <v>418</v>
      </c>
      <c r="B16" s="68"/>
      <c r="C16" s="69"/>
      <c r="D16" s="68"/>
    </row>
    <row r="17" spans="1:4" ht="20.100000000000001" customHeight="1" x14ac:dyDescent="0.25">
      <c r="A17" s="25" t="s">
        <v>423</v>
      </c>
      <c r="B17" s="68"/>
      <c r="C17" s="69"/>
      <c r="D17" s="68"/>
    </row>
    <row r="18" spans="1:4" ht="20.100000000000001" customHeight="1" x14ac:dyDescent="0.25">
      <c r="A18" s="25" t="s">
        <v>424</v>
      </c>
      <c r="B18" s="68"/>
      <c r="C18" s="69"/>
      <c r="D18" s="68"/>
    </row>
    <row r="19" spans="1:4" ht="20.100000000000001" customHeight="1" x14ac:dyDescent="0.25">
      <c r="A19" s="25" t="s">
        <v>425</v>
      </c>
      <c r="B19" s="68"/>
      <c r="C19" s="69"/>
      <c r="D19" s="68"/>
    </row>
    <row r="20" spans="1:4" ht="20.100000000000001" customHeight="1" x14ac:dyDescent="0.25">
      <c r="A20" s="25" t="s">
        <v>426</v>
      </c>
      <c r="B20" s="68"/>
      <c r="C20" s="69"/>
      <c r="D20" s="68"/>
    </row>
    <row r="21" spans="1:4" ht="20.100000000000001" customHeight="1" x14ac:dyDescent="0.25">
      <c r="A21" s="25" t="s">
        <v>429</v>
      </c>
      <c r="B21" s="68"/>
      <c r="C21" s="69"/>
      <c r="D21" s="68"/>
    </row>
    <row r="22" spans="1:4" ht="20.100000000000001" customHeight="1" x14ac:dyDescent="0.25">
      <c r="A22" s="25" t="s">
        <v>428</v>
      </c>
      <c r="B22" s="68"/>
      <c r="C22" s="69"/>
      <c r="D22" s="68"/>
    </row>
    <row r="23" spans="1:4" ht="20.100000000000001" customHeight="1" x14ac:dyDescent="0.25">
      <c r="A23" s="35" t="s">
        <v>693</v>
      </c>
      <c r="B23" s="70"/>
      <c r="C23" s="69"/>
      <c r="D23" s="70"/>
    </row>
    <row r="24" spans="1:4" ht="20.100000000000001" customHeight="1" x14ac:dyDescent="0.25">
      <c r="A24" s="35" t="s">
        <v>722</v>
      </c>
      <c r="B24" s="70"/>
      <c r="C24" s="69"/>
      <c r="D24" s="70"/>
    </row>
    <row r="25" spans="1:4" ht="20.100000000000001" customHeight="1" x14ac:dyDescent="0.25">
      <c r="A25" s="25" t="s">
        <v>762</v>
      </c>
      <c r="B25" s="70"/>
      <c r="C25" s="69"/>
      <c r="D25" s="70"/>
    </row>
    <row r="26" spans="1:4" ht="20.100000000000001" customHeight="1" x14ac:dyDescent="0.25">
      <c r="A26" s="35" t="s">
        <v>724</v>
      </c>
      <c r="B26" s="70"/>
      <c r="C26" s="69"/>
      <c r="D26" s="70"/>
    </row>
    <row r="27" spans="1:4" ht="20.100000000000001" customHeight="1" x14ac:dyDescent="0.25">
      <c r="A27" s="25" t="s">
        <v>419</v>
      </c>
      <c r="B27" s="68"/>
      <c r="C27" s="69"/>
      <c r="D27" s="68"/>
    </row>
    <row r="28" spans="1:4" ht="20.100000000000001" customHeight="1" x14ac:dyDescent="0.25">
      <c r="A28" s="25" t="s">
        <v>720</v>
      </c>
      <c r="B28" s="68"/>
      <c r="C28" s="69"/>
      <c r="D28" s="68"/>
    </row>
    <row r="29" spans="1:4" ht="20.100000000000001" customHeight="1" x14ac:dyDescent="0.25">
      <c r="A29" s="35" t="s">
        <v>721</v>
      </c>
      <c r="B29" s="70"/>
      <c r="C29" s="69"/>
      <c r="D29" s="70"/>
    </row>
    <row r="30" spans="1:4" ht="20.100000000000001" customHeight="1" x14ac:dyDescent="0.25">
      <c r="A30" s="25" t="s">
        <v>427</v>
      </c>
      <c r="B30" s="68"/>
      <c r="C30" s="69"/>
      <c r="D30" s="68"/>
    </row>
    <row r="31" spans="1:4" ht="20.100000000000001" customHeight="1" x14ac:dyDescent="0.25">
      <c r="A31" s="25" t="s">
        <v>420</v>
      </c>
      <c r="B31" s="68"/>
      <c r="C31" s="69"/>
      <c r="D31" s="68"/>
    </row>
    <row r="32" spans="1:4" ht="20.100000000000001" customHeight="1" x14ac:dyDescent="0.25">
      <c r="A32" s="25" t="s">
        <v>421</v>
      </c>
      <c r="B32" s="68"/>
      <c r="C32" s="69"/>
      <c r="D32" s="68"/>
    </row>
    <row r="33" spans="1:4" x14ac:dyDescent="0.25">
      <c r="A33" s="811"/>
      <c r="B33" s="812"/>
      <c r="C33" s="812"/>
      <c r="D33" s="813"/>
    </row>
    <row r="34" spans="1:4" ht="60" customHeight="1" x14ac:dyDescent="0.25">
      <c r="A34" s="810" t="s">
        <v>422</v>
      </c>
      <c r="B34" s="810"/>
      <c r="C34" s="810"/>
      <c r="D34" s="810"/>
    </row>
    <row r="35" spans="1:4" x14ac:dyDescent="0.25">
      <c r="A35" s="11"/>
      <c r="B35" s="11"/>
      <c r="C35" s="11"/>
      <c r="D35" s="11"/>
    </row>
    <row r="36" spans="1:4" x14ac:dyDescent="0.25">
      <c r="A36" s="11"/>
      <c r="B36" s="11"/>
      <c r="C36" s="11"/>
      <c r="D36" s="11"/>
    </row>
    <row r="37" spans="1:4" x14ac:dyDescent="0.25">
      <c r="A37" s="3" t="s">
        <v>226</v>
      </c>
      <c r="B37" s="46"/>
      <c r="C37" s="3" t="s">
        <v>229</v>
      </c>
      <c r="D37" s="11"/>
    </row>
    <row r="38" spans="1:4" x14ac:dyDescent="0.25">
      <c r="A38" s="3" t="s">
        <v>227</v>
      </c>
      <c r="B38" s="46"/>
      <c r="C38" s="3" t="s">
        <v>227</v>
      </c>
      <c r="D38" s="11"/>
    </row>
  </sheetData>
  <sheetProtection algorithmName="SHA-512" hashValue="oPweA98QKoojk69Vp2UQwTtrhcx81tKe9UjlKoEzdIHhsAZtnxiJPBePKaQexewMzWyBeFX0iBu7tu9KI97K/A==" saltValue="h6OmySiX8NjNjaBka6W5Gg==" spinCount="100000" sheet="1" formatColumns="0"/>
  <mergeCells count="16">
    <mergeCell ref="A2:D2"/>
    <mergeCell ref="A3:D3"/>
    <mergeCell ref="A34:D34"/>
    <mergeCell ref="A33:D33"/>
    <mergeCell ref="B9:D9"/>
    <mergeCell ref="B10:D10"/>
    <mergeCell ref="B13:D13"/>
    <mergeCell ref="B14:D14"/>
    <mergeCell ref="A8:A12"/>
    <mergeCell ref="B11:D11"/>
    <mergeCell ref="B12:D12"/>
    <mergeCell ref="B4:D4"/>
    <mergeCell ref="B5:D5"/>
    <mergeCell ref="B6:D6"/>
    <mergeCell ref="B7:D7"/>
    <mergeCell ref="B8:D8"/>
  </mergeCells>
  <dataValidations count="2">
    <dataValidation type="list" allowBlank="1" showInputMessage="1" showErrorMessage="1" sqref="B7:D7">
      <formula1>Auditee_Team_Name</formula1>
    </dataValidation>
    <dataValidation type="list" allowBlank="1" showInputMessage="1" showErrorMessage="1" sqref="C16:C32">
      <formula1>Name</formula1>
    </dataValidation>
  </dataValidations>
  <hyperlinks>
    <hyperlink ref="A1" location="Index!D10" display="Back to Index"/>
  </hyperlinks>
  <printOptions horizontalCentered="1"/>
  <pageMargins left="0.39370078740157483" right="0.39370078740157483" top="0.74803149606299213" bottom="0.74803149606299213" header="0.31496062992125984" footer="0.31496062992125984"/>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P56"/>
  <sheetViews>
    <sheetView showGridLines="0" view="pageBreakPreview" zoomScaleNormal="100" zoomScaleSheetLayoutView="100" workbookViewId="0">
      <selection activeCell="A16" sqref="A16"/>
    </sheetView>
  </sheetViews>
  <sheetFormatPr defaultColWidth="9.140625" defaultRowHeight="15" x14ac:dyDescent="0.25"/>
  <cols>
    <col min="1" max="1" width="4.140625" style="10" bestFit="1" customWidth="1"/>
    <col min="2" max="2" width="30" style="10" customWidth="1"/>
    <col min="3" max="3" width="13.7109375" style="10" bestFit="1" customWidth="1"/>
    <col min="4" max="4" width="15.5703125" style="10" bestFit="1" customWidth="1"/>
    <col min="5" max="5" width="15" style="10" customWidth="1"/>
    <col min="6" max="6" width="14.85546875" style="10" customWidth="1"/>
    <col min="7" max="7" width="15.85546875" style="10" customWidth="1"/>
    <col min="8" max="8" width="13.42578125" style="10" bestFit="1" customWidth="1"/>
    <col min="9" max="9" width="14" style="10" customWidth="1"/>
    <col min="10" max="16384" width="9.140625" style="10"/>
  </cols>
  <sheetData>
    <row r="1" spans="1:16" ht="15.75" x14ac:dyDescent="0.25">
      <c r="A1" s="29" t="s">
        <v>691</v>
      </c>
    </row>
    <row r="2" spans="1:16" x14ac:dyDescent="0.25">
      <c r="A2" s="736" t="str">
        <f>'Data Entry'!C10</f>
        <v>PQR Trading Company</v>
      </c>
      <c r="B2" s="736"/>
      <c r="C2" s="736"/>
      <c r="D2" s="736"/>
      <c r="E2" s="736"/>
      <c r="F2" s="736"/>
      <c r="G2" s="736"/>
      <c r="H2" s="736"/>
      <c r="I2" s="736"/>
    </row>
    <row r="3" spans="1:16" x14ac:dyDescent="0.25">
      <c r="A3" s="736" t="str">
        <f>"A.Y: "&amp;'Data Entry'!C20</f>
        <v>A.Y: 2026-27</v>
      </c>
      <c r="B3" s="736"/>
      <c r="C3" s="736"/>
      <c r="D3" s="736"/>
      <c r="E3" s="736"/>
      <c r="F3" s="736"/>
      <c r="G3" s="736"/>
      <c r="H3" s="736"/>
      <c r="I3" s="736"/>
    </row>
    <row r="4" spans="1:16" ht="15" customHeight="1" x14ac:dyDescent="0.25">
      <c r="A4" s="11"/>
      <c r="B4" s="11"/>
      <c r="C4" s="11"/>
      <c r="D4" s="11"/>
      <c r="E4" s="11"/>
      <c r="F4" s="11"/>
      <c r="G4" s="11"/>
      <c r="H4" s="11"/>
    </row>
    <row r="5" spans="1:16" x14ac:dyDescent="0.25">
      <c r="A5" s="9" t="s">
        <v>385</v>
      </c>
      <c r="B5" s="703" t="s">
        <v>386</v>
      </c>
      <c r="C5" s="703"/>
      <c r="D5" s="703"/>
      <c r="E5" s="703"/>
      <c r="F5" s="703"/>
      <c r="G5" s="703"/>
      <c r="H5" s="705"/>
      <c r="I5" s="704" t="s">
        <v>896</v>
      </c>
    </row>
    <row r="6" spans="1:16" x14ac:dyDescent="0.25">
      <c r="A6" s="11"/>
      <c r="B6" s="11"/>
      <c r="C6" s="11"/>
      <c r="D6" s="11"/>
      <c r="E6" s="11"/>
      <c r="F6" s="11"/>
      <c r="G6" s="11"/>
      <c r="H6" s="834" t="s">
        <v>897</v>
      </c>
      <c r="I6" s="834"/>
    </row>
    <row r="7" spans="1:16" ht="30" customHeight="1" x14ac:dyDescent="0.25">
      <c r="A7" s="71" t="s">
        <v>674</v>
      </c>
      <c r="B7" s="71" t="s">
        <v>30</v>
      </c>
      <c r="C7" s="72" t="s">
        <v>35</v>
      </c>
      <c r="D7" s="71" t="s">
        <v>736</v>
      </c>
      <c r="E7" s="73" t="s">
        <v>735</v>
      </c>
      <c r="F7" s="71" t="s">
        <v>733</v>
      </c>
      <c r="G7" s="71" t="s">
        <v>734</v>
      </c>
      <c r="H7" s="73" t="s">
        <v>737</v>
      </c>
      <c r="I7" s="73" t="s">
        <v>738</v>
      </c>
      <c r="J7" s="74"/>
      <c r="K7" s="74"/>
    </row>
    <row r="8" spans="1:16" ht="20.100000000000001" customHeight="1" x14ac:dyDescent="0.25">
      <c r="A8" s="75">
        <v>1</v>
      </c>
      <c r="B8" s="76" t="s">
        <v>407</v>
      </c>
      <c r="C8" s="697">
        <v>1000000</v>
      </c>
      <c r="D8" s="695">
        <v>0.1</v>
      </c>
      <c r="E8" s="77">
        <f>C8*D8</f>
        <v>100000</v>
      </c>
      <c r="F8" s="696">
        <v>0.7</v>
      </c>
      <c r="G8" s="78">
        <f>E8*F8</f>
        <v>70000</v>
      </c>
      <c r="H8" s="696">
        <v>0.05</v>
      </c>
      <c r="I8" s="635">
        <f>H8*E8</f>
        <v>5000</v>
      </c>
    </row>
    <row r="9" spans="1:16" ht="20.100000000000001" customHeight="1" x14ac:dyDescent="0.25">
      <c r="A9" s="75">
        <v>2</v>
      </c>
      <c r="B9" s="76" t="s">
        <v>406</v>
      </c>
      <c r="C9" s="694">
        <v>50000</v>
      </c>
      <c r="D9" s="695">
        <v>0.3</v>
      </c>
      <c r="E9" s="77">
        <f>C9*D9</f>
        <v>15000</v>
      </c>
      <c r="F9" s="696">
        <v>0.7</v>
      </c>
      <c r="G9" s="78">
        <f t="shared" ref="G9:G10" si="0">E9*F9</f>
        <v>10500</v>
      </c>
      <c r="H9" s="696">
        <v>0.05</v>
      </c>
      <c r="I9" s="635">
        <f t="shared" ref="I9:I10" si="1">H9*E9</f>
        <v>750</v>
      </c>
    </row>
    <row r="10" spans="1:16" ht="20.100000000000001" customHeight="1" x14ac:dyDescent="0.25">
      <c r="A10" s="75">
        <v>3</v>
      </c>
      <c r="B10" s="76" t="s">
        <v>383</v>
      </c>
      <c r="C10" s="694">
        <v>10000</v>
      </c>
      <c r="D10" s="695">
        <v>0.1</v>
      </c>
      <c r="E10" s="77">
        <f>C10*D10</f>
        <v>1000</v>
      </c>
      <c r="F10" s="696">
        <v>0.7</v>
      </c>
      <c r="G10" s="78">
        <f t="shared" si="0"/>
        <v>700</v>
      </c>
      <c r="H10" s="696">
        <v>0.05</v>
      </c>
      <c r="I10" s="635">
        <f t="shared" si="1"/>
        <v>50</v>
      </c>
    </row>
    <row r="11" spans="1:16" ht="20.100000000000001" customHeight="1" x14ac:dyDescent="0.25">
      <c r="A11" s="42"/>
      <c r="B11" s="79"/>
      <c r="C11" s="80"/>
      <c r="D11" s="81"/>
      <c r="E11" s="82"/>
      <c r="F11" s="81"/>
      <c r="G11" s="83"/>
      <c r="H11" s="81"/>
      <c r="I11" s="84"/>
    </row>
    <row r="12" spans="1:16" ht="15.75" customHeight="1" x14ac:dyDescent="0.25">
      <c r="A12" s="833" t="s">
        <v>400</v>
      </c>
      <c r="B12" s="833"/>
      <c r="C12" s="85"/>
      <c r="D12" s="85"/>
      <c r="E12" s="85"/>
      <c r="F12" s="834" t="s">
        <v>897</v>
      </c>
      <c r="G12" s="834"/>
      <c r="H12" s="11"/>
      <c r="K12" s="86"/>
      <c r="L12" s="87"/>
      <c r="M12" s="88"/>
      <c r="N12" s="86"/>
      <c r="O12" s="87"/>
      <c r="P12" s="88"/>
    </row>
    <row r="13" spans="1:16" ht="20.100000000000001" customHeight="1" x14ac:dyDescent="0.25">
      <c r="A13" s="831" t="s">
        <v>674</v>
      </c>
      <c r="B13" s="829" t="s">
        <v>30</v>
      </c>
      <c r="C13" s="40" t="s">
        <v>259</v>
      </c>
      <c r="D13" s="40" t="s">
        <v>258</v>
      </c>
      <c r="E13" s="40" t="s">
        <v>381</v>
      </c>
      <c r="F13" s="829" t="s">
        <v>36</v>
      </c>
      <c r="G13" s="829" t="s">
        <v>672</v>
      </c>
      <c r="H13" s="11"/>
      <c r="K13" s="86"/>
      <c r="L13" s="87"/>
      <c r="M13" s="89"/>
      <c r="N13" s="90"/>
      <c r="O13" s="87"/>
      <c r="P13" s="88"/>
    </row>
    <row r="14" spans="1:16" ht="20.100000000000001" customHeight="1" x14ac:dyDescent="0.25">
      <c r="A14" s="832"/>
      <c r="B14" s="830"/>
      <c r="C14" s="40" t="str">
        <f>"FY "&amp;'Data Entry'!C19:D19</f>
        <v>FY 2025-26</v>
      </c>
      <c r="D14" s="40" t="str">
        <f>"FY "&amp;LEFT('Data Entry'!C19,4)-1&amp;"-"&amp;RIGHT('Data Entry'!C19,2)-1</f>
        <v>FY 2024-25</v>
      </c>
      <c r="E14" s="40" t="str">
        <f>"FY "&amp;LEFT('Data Entry'!C19,4)-2&amp;"-"&amp;RIGHT('Data Entry'!C19,2)-2</f>
        <v>FY 2023-24</v>
      </c>
      <c r="F14" s="830"/>
      <c r="G14" s="830"/>
      <c r="H14" s="11"/>
      <c r="K14" s="86"/>
      <c r="L14" s="87"/>
      <c r="M14" s="89"/>
      <c r="N14" s="90"/>
      <c r="O14" s="87"/>
      <c r="P14" s="88"/>
    </row>
    <row r="15" spans="1:16" ht="20.100000000000001" customHeight="1" x14ac:dyDescent="0.25">
      <c r="A15" s="91">
        <v>1</v>
      </c>
      <c r="B15" s="92" t="s">
        <v>401</v>
      </c>
      <c r="C15" s="697">
        <v>1000000</v>
      </c>
      <c r="D15" s="697">
        <v>800000</v>
      </c>
      <c r="E15" s="697">
        <v>700000</v>
      </c>
      <c r="F15" s="93">
        <f>SUM(C15:E15)</f>
        <v>2500000</v>
      </c>
      <c r="G15" s="94">
        <f t="shared" ref="G15:G20" si="2">AVERAGE(C15:E15)</f>
        <v>833333.33333333337</v>
      </c>
      <c r="H15" s="11"/>
      <c r="K15" s="90"/>
      <c r="L15" s="87"/>
      <c r="M15" s="89"/>
      <c r="N15" s="90"/>
      <c r="O15" s="87"/>
      <c r="P15" s="89"/>
    </row>
    <row r="16" spans="1:16" ht="20.100000000000001" customHeight="1" x14ac:dyDescent="0.25">
      <c r="A16" s="91">
        <v>2</v>
      </c>
      <c r="B16" s="95" t="s">
        <v>671</v>
      </c>
      <c r="C16" s="96">
        <f>C15-D15</f>
        <v>200000</v>
      </c>
      <c r="D16" s="96">
        <f>D15-E15</f>
        <v>100000</v>
      </c>
      <c r="E16" s="96">
        <v>0</v>
      </c>
      <c r="F16" s="93">
        <f t="shared" ref="F16:F20" si="3">SUM(C16:E16)</f>
        <v>300000</v>
      </c>
      <c r="G16" s="94">
        <f t="shared" si="2"/>
        <v>100000</v>
      </c>
      <c r="H16" s="11"/>
      <c r="K16" s="90"/>
      <c r="L16" s="87"/>
      <c r="M16" s="89"/>
      <c r="N16" s="90"/>
      <c r="O16" s="87"/>
      <c r="P16" s="89"/>
    </row>
    <row r="17" spans="1:16" ht="20.100000000000001" customHeight="1" x14ac:dyDescent="0.25">
      <c r="A17" s="91">
        <v>3</v>
      </c>
      <c r="B17" s="95" t="s">
        <v>402</v>
      </c>
      <c r="C17" s="698">
        <v>100000</v>
      </c>
      <c r="D17" s="698">
        <v>80000</v>
      </c>
      <c r="E17" s="698">
        <v>7000</v>
      </c>
      <c r="F17" s="93">
        <f t="shared" si="3"/>
        <v>187000</v>
      </c>
      <c r="G17" s="94">
        <f t="shared" si="2"/>
        <v>62333.333333333336</v>
      </c>
      <c r="H17" s="11"/>
      <c r="K17" s="90"/>
      <c r="L17" s="87"/>
      <c r="M17" s="89"/>
      <c r="N17" s="90"/>
      <c r="O17" s="87"/>
      <c r="P17" s="89"/>
    </row>
    <row r="18" spans="1:16" ht="20.100000000000001" customHeight="1" x14ac:dyDescent="0.25">
      <c r="A18" s="91">
        <v>4</v>
      </c>
      <c r="B18" s="95" t="s">
        <v>671</v>
      </c>
      <c r="C18" s="96">
        <f>C17-D17</f>
        <v>20000</v>
      </c>
      <c r="D18" s="96">
        <f>D17-E17</f>
        <v>73000</v>
      </c>
      <c r="E18" s="96">
        <v>0</v>
      </c>
      <c r="F18" s="93">
        <f t="shared" si="3"/>
        <v>93000</v>
      </c>
      <c r="G18" s="94">
        <f t="shared" si="2"/>
        <v>31000</v>
      </c>
      <c r="H18" s="11"/>
      <c r="K18" s="90"/>
      <c r="L18" s="87"/>
      <c r="M18" s="89"/>
      <c r="N18" s="90"/>
      <c r="O18" s="87"/>
      <c r="P18" s="89"/>
    </row>
    <row r="19" spans="1:16" ht="20.100000000000001" customHeight="1" x14ac:dyDescent="0.25">
      <c r="A19" s="91">
        <v>5</v>
      </c>
      <c r="B19" s="95" t="s">
        <v>403</v>
      </c>
      <c r="C19" s="698">
        <v>500000</v>
      </c>
      <c r="D19" s="698">
        <v>400000</v>
      </c>
      <c r="E19" s="698">
        <v>30000</v>
      </c>
      <c r="F19" s="93">
        <f t="shared" si="3"/>
        <v>930000</v>
      </c>
      <c r="G19" s="94">
        <f t="shared" si="2"/>
        <v>310000</v>
      </c>
      <c r="H19" s="11"/>
      <c r="K19" s="90"/>
      <c r="L19" s="87"/>
      <c r="M19" s="89"/>
      <c r="N19" s="90"/>
      <c r="O19" s="87"/>
      <c r="P19" s="89"/>
    </row>
    <row r="20" spans="1:16" ht="20.100000000000001" customHeight="1" x14ac:dyDescent="0.25">
      <c r="A20" s="91">
        <v>6</v>
      </c>
      <c r="B20" s="95" t="s">
        <v>671</v>
      </c>
      <c r="C20" s="96">
        <f>C19-D19</f>
        <v>100000</v>
      </c>
      <c r="D20" s="96">
        <f>D19-E19</f>
        <v>370000</v>
      </c>
      <c r="E20" s="96">
        <v>0</v>
      </c>
      <c r="F20" s="93">
        <f t="shared" si="3"/>
        <v>470000</v>
      </c>
      <c r="G20" s="94">
        <f t="shared" si="2"/>
        <v>156666.66666666666</v>
      </c>
      <c r="H20" s="11"/>
      <c r="K20" s="90"/>
      <c r="L20" s="87"/>
      <c r="M20" s="89"/>
      <c r="N20" s="90"/>
      <c r="O20" s="87"/>
      <c r="P20" s="89"/>
    </row>
    <row r="21" spans="1:16" ht="15" customHeight="1" x14ac:dyDescent="0.25">
      <c r="A21" s="90"/>
      <c r="B21" s="97"/>
      <c r="C21" s="98"/>
      <c r="D21" s="98"/>
      <c r="E21" s="98"/>
      <c r="F21" s="99"/>
      <c r="G21" s="100"/>
      <c r="H21" s="11"/>
      <c r="K21" s="90"/>
      <c r="L21" s="87"/>
      <c r="M21" s="89"/>
      <c r="N21" s="90"/>
      <c r="O21" s="87"/>
      <c r="P21" s="89"/>
    </row>
    <row r="22" spans="1:16" x14ac:dyDescent="0.25">
      <c r="A22" s="46" t="s">
        <v>404</v>
      </c>
      <c r="B22" s="11"/>
      <c r="C22" s="11"/>
      <c r="D22" s="11"/>
      <c r="E22" s="11"/>
      <c r="F22" s="11"/>
      <c r="G22" s="11"/>
      <c r="H22" s="11"/>
    </row>
    <row r="23" spans="1:16" ht="20.100000000000001" customHeight="1" x14ac:dyDescent="0.25">
      <c r="A23" s="826" t="s">
        <v>30</v>
      </c>
      <c r="B23" s="826"/>
      <c r="C23" s="40" t="str">
        <f t="shared" ref="C23:E24" si="4">C14</f>
        <v>FY 2025-26</v>
      </c>
      <c r="D23" s="40" t="str">
        <f t="shared" si="4"/>
        <v>FY 2024-25</v>
      </c>
      <c r="E23" s="40" t="str">
        <f t="shared" si="4"/>
        <v>FY 2023-24</v>
      </c>
      <c r="F23" s="11"/>
      <c r="G23" s="11"/>
      <c r="H23" s="11"/>
    </row>
    <row r="24" spans="1:16" ht="20.100000000000001" customHeight="1" x14ac:dyDescent="0.25">
      <c r="A24" s="827" t="s">
        <v>401</v>
      </c>
      <c r="B24" s="827"/>
      <c r="C24" s="101">
        <f t="shared" si="4"/>
        <v>1000000</v>
      </c>
      <c r="D24" s="101">
        <f t="shared" si="4"/>
        <v>800000</v>
      </c>
      <c r="E24" s="101">
        <f t="shared" si="4"/>
        <v>700000</v>
      </c>
      <c r="F24" s="11"/>
      <c r="G24" s="11"/>
      <c r="H24" s="11"/>
      <c r="K24" s="102"/>
      <c r="L24" s="102"/>
      <c r="M24" s="102"/>
      <c r="N24" s="102"/>
    </row>
    <row r="25" spans="1:16" ht="20.100000000000001" customHeight="1" x14ac:dyDescent="0.25">
      <c r="A25" s="828" t="s">
        <v>405</v>
      </c>
      <c r="B25" s="828"/>
      <c r="C25" s="103">
        <f>(C24-D24)/D24</f>
        <v>0.25</v>
      </c>
      <c r="D25" s="103">
        <f>(D24-E24)/E24</f>
        <v>0.14285714285714285</v>
      </c>
      <c r="E25" s="104">
        <v>0</v>
      </c>
      <c r="F25" s="11"/>
      <c r="G25" s="11"/>
      <c r="H25" s="11"/>
      <c r="K25" s="102"/>
      <c r="L25" s="102"/>
      <c r="M25" s="102"/>
      <c r="N25" s="102"/>
    </row>
    <row r="26" spans="1:16" ht="20.100000000000001" customHeight="1" x14ac:dyDescent="0.25">
      <c r="A26" s="827" t="s">
        <v>402</v>
      </c>
      <c r="B26" s="827"/>
      <c r="C26" s="101">
        <f>C17</f>
        <v>100000</v>
      </c>
      <c r="D26" s="101">
        <f>D17</f>
        <v>80000</v>
      </c>
      <c r="E26" s="101">
        <f>E17</f>
        <v>7000</v>
      </c>
      <c r="F26" s="11"/>
      <c r="G26" s="11"/>
      <c r="H26" s="11"/>
      <c r="K26" s="102"/>
      <c r="L26" s="102"/>
      <c r="M26" s="102"/>
      <c r="N26" s="102"/>
    </row>
    <row r="27" spans="1:16" ht="20.100000000000001" customHeight="1" x14ac:dyDescent="0.25">
      <c r="A27" s="828" t="s">
        <v>405</v>
      </c>
      <c r="B27" s="828"/>
      <c r="C27" s="103">
        <f>(C26-D26)/D26</f>
        <v>0.25</v>
      </c>
      <c r="D27" s="103">
        <f>(D26-E26)/E26</f>
        <v>10.428571428571429</v>
      </c>
      <c r="E27" s="104">
        <v>0</v>
      </c>
      <c r="F27" s="11"/>
      <c r="G27" s="11"/>
      <c r="H27" s="11"/>
      <c r="K27" s="102"/>
      <c r="L27" s="102"/>
      <c r="M27" s="102"/>
      <c r="N27" s="102"/>
    </row>
    <row r="28" spans="1:16" ht="20.100000000000001" customHeight="1" x14ac:dyDescent="0.25">
      <c r="A28" s="827" t="s">
        <v>403</v>
      </c>
      <c r="B28" s="827"/>
      <c r="C28" s="101">
        <f>C19</f>
        <v>500000</v>
      </c>
      <c r="D28" s="101">
        <f>D19</f>
        <v>400000</v>
      </c>
      <c r="E28" s="101">
        <f>E19</f>
        <v>30000</v>
      </c>
      <c r="F28" s="11"/>
      <c r="G28" s="11"/>
      <c r="H28" s="11"/>
      <c r="K28" s="102"/>
      <c r="L28" s="102"/>
      <c r="M28" s="102"/>
      <c r="N28" s="102"/>
    </row>
    <row r="29" spans="1:16" ht="20.100000000000001" customHeight="1" x14ac:dyDescent="0.25">
      <c r="A29" s="828" t="s">
        <v>405</v>
      </c>
      <c r="B29" s="828"/>
      <c r="C29" s="103">
        <f>(C28-D28)/D28</f>
        <v>0.25</v>
      </c>
      <c r="D29" s="103">
        <f>(D28-E28)/E28</f>
        <v>12.333333333333334</v>
      </c>
      <c r="E29" s="104">
        <v>0</v>
      </c>
      <c r="F29" s="11"/>
      <c r="G29" s="11"/>
      <c r="H29" s="11"/>
      <c r="K29" s="105"/>
      <c r="L29" s="105"/>
      <c r="M29" s="105"/>
      <c r="N29" s="105"/>
    </row>
    <row r="30" spans="1:16" x14ac:dyDescent="0.25">
      <c r="A30" s="106"/>
      <c r="B30" s="106"/>
      <c r="C30" s="11"/>
      <c r="D30" s="11"/>
      <c r="E30" s="11"/>
      <c r="F30" s="11"/>
      <c r="G30" s="11"/>
      <c r="H30" s="11"/>
      <c r="K30" s="105"/>
      <c r="L30" s="105"/>
      <c r="M30" s="105"/>
      <c r="N30" s="105"/>
    </row>
    <row r="31" spans="1:16" x14ac:dyDescent="0.25">
      <c r="A31" s="9" t="s">
        <v>387</v>
      </c>
      <c r="B31" s="825" t="s">
        <v>388</v>
      </c>
      <c r="C31" s="825"/>
      <c r="D31" s="825"/>
      <c r="E31" s="825"/>
      <c r="F31" s="825"/>
      <c r="G31" s="825"/>
      <c r="H31" s="825"/>
      <c r="K31" s="105"/>
      <c r="L31" s="105"/>
      <c r="M31" s="105"/>
      <c r="N31" s="105"/>
    </row>
    <row r="32" spans="1:16" ht="15.75" x14ac:dyDescent="0.25">
      <c r="A32" s="11"/>
      <c r="B32" s="11"/>
      <c r="C32" s="11"/>
      <c r="D32" s="11"/>
      <c r="E32" s="11"/>
      <c r="F32" s="11"/>
      <c r="G32" s="11"/>
      <c r="H32" s="11"/>
      <c r="K32" s="107"/>
      <c r="L32" s="108"/>
      <c r="M32" s="108"/>
      <c r="N32" s="108"/>
    </row>
    <row r="33" spans="1:14" ht="30" customHeight="1" x14ac:dyDescent="0.25">
      <c r="A33" s="71" t="s">
        <v>674</v>
      </c>
      <c r="B33" s="71" t="s">
        <v>397</v>
      </c>
      <c r="C33" s="72" t="s">
        <v>398</v>
      </c>
      <c r="D33" s="109" t="s">
        <v>389</v>
      </c>
      <c r="E33" s="75" t="s">
        <v>390</v>
      </c>
      <c r="F33" s="109" t="s">
        <v>391</v>
      </c>
      <c r="G33" s="109" t="s">
        <v>392</v>
      </c>
      <c r="H33" s="40" t="s">
        <v>384</v>
      </c>
      <c r="K33" s="105"/>
      <c r="L33" s="108"/>
      <c r="M33" s="108"/>
      <c r="N33" s="108"/>
    </row>
    <row r="34" spans="1:14" ht="20.100000000000001" customHeight="1" x14ac:dyDescent="0.25">
      <c r="A34" s="75">
        <v>1</v>
      </c>
      <c r="B34" s="112" t="s">
        <v>393</v>
      </c>
      <c r="C34" s="699" t="s">
        <v>725</v>
      </c>
      <c r="D34" s="699">
        <v>100</v>
      </c>
      <c r="E34" s="700">
        <f>C15</f>
        <v>1000000</v>
      </c>
      <c r="F34" s="699">
        <v>70</v>
      </c>
      <c r="G34" s="700">
        <v>75000</v>
      </c>
      <c r="H34" s="110">
        <f>G34/E34</f>
        <v>7.4999999999999997E-2</v>
      </c>
      <c r="K34" s="105"/>
      <c r="L34" s="108"/>
      <c r="M34" s="108"/>
      <c r="N34" s="108"/>
    </row>
    <row r="35" spans="1:14" ht="20.100000000000001" customHeight="1" x14ac:dyDescent="0.25">
      <c r="A35" s="75">
        <f>A34+1</f>
        <v>2</v>
      </c>
      <c r="B35" s="112" t="s">
        <v>396</v>
      </c>
      <c r="C35" s="699" t="s">
        <v>725</v>
      </c>
      <c r="D35" s="699">
        <v>10</v>
      </c>
      <c r="E35" s="700">
        <v>50000</v>
      </c>
      <c r="F35" s="699">
        <v>5</v>
      </c>
      <c r="G35" s="700">
        <v>30000</v>
      </c>
      <c r="H35" s="110">
        <f t="shared" ref="H35:H39" si="5">G35/E35</f>
        <v>0.6</v>
      </c>
      <c r="K35" s="107"/>
      <c r="L35" s="108"/>
      <c r="M35" s="108"/>
      <c r="N35" s="108"/>
    </row>
    <row r="36" spans="1:14" ht="20.100000000000001" customHeight="1" x14ac:dyDescent="0.25">
      <c r="A36" s="75">
        <f t="shared" ref="A36:A39" si="6">A35+1</f>
        <v>3</v>
      </c>
      <c r="B36" s="112" t="s">
        <v>394</v>
      </c>
      <c r="C36" s="699" t="s">
        <v>725</v>
      </c>
      <c r="D36" s="699">
        <v>80</v>
      </c>
      <c r="E36" s="700">
        <v>80000</v>
      </c>
      <c r="F36" s="699">
        <v>55</v>
      </c>
      <c r="G36" s="700">
        <v>60000</v>
      </c>
      <c r="H36" s="110">
        <f t="shared" si="5"/>
        <v>0.75</v>
      </c>
      <c r="K36" s="105"/>
      <c r="L36" s="108"/>
      <c r="M36" s="108"/>
      <c r="N36" s="108"/>
    </row>
    <row r="37" spans="1:14" ht="20.100000000000001" customHeight="1" x14ac:dyDescent="0.25">
      <c r="A37" s="75">
        <f t="shared" si="6"/>
        <v>4</v>
      </c>
      <c r="B37" s="112" t="s">
        <v>395</v>
      </c>
      <c r="C37" s="699" t="s">
        <v>725</v>
      </c>
      <c r="D37" s="699">
        <v>10</v>
      </c>
      <c r="E37" s="700">
        <v>10000</v>
      </c>
      <c r="F37" s="699">
        <v>10</v>
      </c>
      <c r="G37" s="700">
        <v>10000</v>
      </c>
      <c r="H37" s="110">
        <f t="shared" si="5"/>
        <v>1</v>
      </c>
      <c r="K37" s="105"/>
      <c r="L37" s="108"/>
      <c r="M37" s="108"/>
      <c r="N37" s="108"/>
    </row>
    <row r="38" spans="1:14" ht="20.100000000000001" customHeight="1" x14ac:dyDescent="0.25">
      <c r="A38" s="75">
        <f t="shared" si="6"/>
        <v>5</v>
      </c>
      <c r="B38" s="112" t="s">
        <v>673</v>
      </c>
      <c r="C38" s="699" t="s">
        <v>725</v>
      </c>
      <c r="D38" s="699">
        <v>5</v>
      </c>
      <c r="E38" s="700">
        <v>10000</v>
      </c>
      <c r="F38" s="699">
        <v>5</v>
      </c>
      <c r="G38" s="700">
        <v>10000</v>
      </c>
      <c r="H38" s="110">
        <f t="shared" si="5"/>
        <v>1</v>
      </c>
    </row>
    <row r="39" spans="1:14" ht="20.100000000000001" customHeight="1" x14ac:dyDescent="0.25">
      <c r="A39" s="75">
        <f t="shared" si="6"/>
        <v>6</v>
      </c>
      <c r="B39" s="112" t="s">
        <v>399</v>
      </c>
      <c r="C39" s="699"/>
      <c r="D39" s="699"/>
      <c r="E39" s="700"/>
      <c r="F39" s="699"/>
      <c r="G39" s="700"/>
      <c r="H39" s="110" t="e">
        <f t="shared" si="5"/>
        <v>#DIV/0!</v>
      </c>
    </row>
    <row r="40" spans="1:14" ht="20.100000000000001" customHeight="1" x14ac:dyDescent="0.25">
      <c r="A40" s="75">
        <f t="shared" ref="A40:A48" si="7">A39+1</f>
        <v>7</v>
      </c>
      <c r="B40" s="112" t="s">
        <v>399</v>
      </c>
      <c r="C40" s="699"/>
      <c r="D40" s="699"/>
      <c r="E40" s="700"/>
      <c r="F40" s="699"/>
      <c r="G40" s="700"/>
      <c r="H40" s="110" t="e">
        <f t="shared" ref="H40:H44" si="8">G40/E40</f>
        <v>#DIV/0!</v>
      </c>
    </row>
    <row r="41" spans="1:14" ht="20.100000000000001" customHeight="1" x14ac:dyDescent="0.25">
      <c r="A41" s="75">
        <f t="shared" si="7"/>
        <v>8</v>
      </c>
      <c r="B41" s="112" t="s">
        <v>399</v>
      </c>
      <c r="C41" s="699"/>
      <c r="D41" s="699"/>
      <c r="E41" s="700"/>
      <c r="F41" s="699"/>
      <c r="G41" s="700"/>
      <c r="H41" s="110" t="e">
        <f t="shared" si="8"/>
        <v>#DIV/0!</v>
      </c>
    </row>
    <row r="42" spans="1:14" ht="20.100000000000001" customHeight="1" x14ac:dyDescent="0.25">
      <c r="A42" s="75">
        <f t="shared" si="7"/>
        <v>9</v>
      </c>
      <c r="B42" s="112" t="s">
        <v>399</v>
      </c>
      <c r="C42" s="699"/>
      <c r="D42" s="699"/>
      <c r="E42" s="700"/>
      <c r="F42" s="699"/>
      <c r="G42" s="700"/>
      <c r="H42" s="110" t="e">
        <f t="shared" si="8"/>
        <v>#DIV/0!</v>
      </c>
    </row>
    <row r="43" spans="1:14" ht="20.100000000000001" customHeight="1" x14ac:dyDescent="0.25">
      <c r="A43" s="75">
        <f t="shared" si="7"/>
        <v>10</v>
      </c>
      <c r="B43" s="112" t="s">
        <v>399</v>
      </c>
      <c r="C43" s="699"/>
      <c r="D43" s="699"/>
      <c r="E43" s="700"/>
      <c r="F43" s="699"/>
      <c r="G43" s="700"/>
      <c r="H43" s="110" t="e">
        <f t="shared" si="8"/>
        <v>#DIV/0!</v>
      </c>
    </row>
    <row r="44" spans="1:14" ht="20.100000000000001" customHeight="1" x14ac:dyDescent="0.25">
      <c r="A44" s="75">
        <f t="shared" si="7"/>
        <v>11</v>
      </c>
      <c r="B44" s="112" t="s">
        <v>399</v>
      </c>
      <c r="C44" s="699"/>
      <c r="D44" s="699"/>
      <c r="E44" s="700"/>
      <c r="F44" s="699"/>
      <c r="G44" s="700"/>
      <c r="H44" s="110" t="e">
        <f t="shared" si="8"/>
        <v>#DIV/0!</v>
      </c>
    </row>
    <row r="45" spans="1:14" ht="20.100000000000001" customHeight="1" x14ac:dyDescent="0.25">
      <c r="A45" s="75">
        <f t="shared" si="7"/>
        <v>12</v>
      </c>
      <c r="B45" s="112" t="s">
        <v>399</v>
      </c>
      <c r="C45" s="699"/>
      <c r="D45" s="699"/>
      <c r="E45" s="700"/>
      <c r="F45" s="699"/>
      <c r="G45" s="700"/>
      <c r="H45" s="110" t="e">
        <f t="shared" ref="H45:H48" si="9">G45/E45</f>
        <v>#DIV/0!</v>
      </c>
    </row>
    <row r="46" spans="1:14" ht="20.100000000000001" customHeight="1" x14ac:dyDescent="0.25">
      <c r="A46" s="75">
        <f t="shared" si="7"/>
        <v>13</v>
      </c>
      <c r="B46" s="112" t="s">
        <v>399</v>
      </c>
      <c r="C46" s="699"/>
      <c r="D46" s="699"/>
      <c r="E46" s="700"/>
      <c r="F46" s="699"/>
      <c r="G46" s="700"/>
      <c r="H46" s="110" t="e">
        <f t="shared" si="9"/>
        <v>#DIV/0!</v>
      </c>
    </row>
    <row r="47" spans="1:14" ht="20.100000000000001" customHeight="1" x14ac:dyDescent="0.25">
      <c r="A47" s="75">
        <f t="shared" si="7"/>
        <v>14</v>
      </c>
      <c r="B47" s="112" t="s">
        <v>399</v>
      </c>
      <c r="C47" s="699"/>
      <c r="D47" s="699"/>
      <c r="E47" s="700"/>
      <c r="F47" s="699"/>
      <c r="G47" s="700"/>
      <c r="H47" s="110" t="e">
        <f t="shared" si="9"/>
        <v>#DIV/0!</v>
      </c>
    </row>
    <row r="48" spans="1:14" ht="20.100000000000001" customHeight="1" x14ac:dyDescent="0.25">
      <c r="A48" s="40">
        <f t="shared" si="7"/>
        <v>15</v>
      </c>
      <c r="B48" s="113" t="s">
        <v>399</v>
      </c>
      <c r="C48" s="701"/>
      <c r="D48" s="701"/>
      <c r="E48" s="702"/>
      <c r="F48" s="699"/>
      <c r="G48" s="700"/>
      <c r="H48" s="110" t="e">
        <f t="shared" si="9"/>
        <v>#DIV/0!</v>
      </c>
    </row>
    <row r="49" spans="1:8" x14ac:dyDescent="0.25">
      <c r="A49" s="106"/>
      <c r="B49" s="46"/>
      <c r="C49" s="11"/>
      <c r="D49" s="106"/>
      <c r="E49" s="106"/>
      <c r="F49" s="106"/>
      <c r="G49" s="106"/>
      <c r="H49" s="111"/>
    </row>
    <row r="50" spans="1:8" x14ac:dyDescent="0.25">
      <c r="A50" s="106"/>
      <c r="B50" s="46"/>
      <c r="C50" s="11"/>
      <c r="D50" s="106"/>
      <c r="E50" s="106"/>
      <c r="F50" s="106"/>
      <c r="G50" s="106"/>
      <c r="H50" s="111"/>
    </row>
    <row r="51" spans="1:8" x14ac:dyDescent="0.25">
      <c r="A51" s="106"/>
      <c r="B51" s="46"/>
      <c r="C51" s="11"/>
      <c r="D51" s="106"/>
      <c r="E51" s="106"/>
      <c r="F51" s="106"/>
      <c r="G51" s="106"/>
      <c r="H51" s="111"/>
    </row>
    <row r="52" spans="1:8" x14ac:dyDescent="0.25">
      <c r="A52" s="106"/>
      <c r="B52" s="46"/>
      <c r="C52" s="11"/>
      <c r="D52" s="106"/>
      <c r="E52" s="106"/>
      <c r="F52" s="106"/>
      <c r="G52" s="106"/>
      <c r="H52" s="111"/>
    </row>
    <row r="53" spans="1:8" x14ac:dyDescent="0.25">
      <c r="A53" s="11"/>
      <c r="B53" s="11"/>
      <c r="C53" s="11"/>
      <c r="D53" s="11"/>
      <c r="E53" s="11"/>
      <c r="F53" s="11"/>
      <c r="G53" s="11"/>
      <c r="H53" s="11"/>
    </row>
    <row r="54" spans="1:8" x14ac:dyDescent="0.25">
      <c r="A54" s="3" t="s">
        <v>226</v>
      </c>
      <c r="B54" s="11"/>
      <c r="C54" s="11"/>
      <c r="D54" s="11"/>
      <c r="E54" s="3" t="s">
        <v>229</v>
      </c>
      <c r="F54" s="11"/>
      <c r="G54" s="11"/>
      <c r="H54" s="11"/>
    </row>
    <row r="55" spans="1:8" x14ac:dyDescent="0.25">
      <c r="A55" s="3" t="s">
        <v>227</v>
      </c>
      <c r="B55" s="11"/>
      <c r="C55" s="11"/>
      <c r="D55" s="11"/>
      <c r="E55" s="3" t="s">
        <v>227</v>
      </c>
      <c r="F55" s="11"/>
      <c r="G55" s="11"/>
      <c r="H55" s="11"/>
    </row>
    <row r="56" spans="1:8" x14ac:dyDescent="0.25">
      <c r="B56" s="11"/>
      <c r="C56" s="11"/>
      <c r="D56" s="11"/>
      <c r="E56" s="11"/>
      <c r="F56" s="11"/>
      <c r="G56" s="11"/>
      <c r="H56" s="11"/>
    </row>
  </sheetData>
  <sheetProtection algorithmName="SHA-512" hashValue="NLigQdsHW+eaKUXl1i72rBt4wJBbj9rALqbdN5ln4urv/uaQJWoJmCe9tVZKwcngmnr31m+iqZffVCx9Q3dv/Q==" saltValue="wRSJZf+bk6IHJfnrSiX8jw==" spinCount="100000" sheet="1" formatColumns="0"/>
  <mergeCells count="17">
    <mergeCell ref="A2:I2"/>
    <mergeCell ref="A3:I3"/>
    <mergeCell ref="B13:B14"/>
    <mergeCell ref="G13:G14"/>
    <mergeCell ref="A13:A14"/>
    <mergeCell ref="F13:F14"/>
    <mergeCell ref="A12:B12"/>
    <mergeCell ref="F12:G12"/>
    <mergeCell ref="H6:I6"/>
    <mergeCell ref="B31:H31"/>
    <mergeCell ref="A23:B23"/>
    <mergeCell ref="A24:B24"/>
    <mergeCell ref="A25:B25"/>
    <mergeCell ref="A26:B26"/>
    <mergeCell ref="A27:B27"/>
    <mergeCell ref="A28:B28"/>
    <mergeCell ref="A29:B29"/>
  </mergeCells>
  <dataValidations disablePrompts="1" count="2">
    <dataValidation type="whole" operator="lessThanOrEqual" allowBlank="1" showInputMessage="1" showErrorMessage="1" sqref="G34 F49:G52">
      <formula1>D34</formula1>
    </dataValidation>
    <dataValidation type="whole" operator="lessThanOrEqual" showInputMessage="1" showErrorMessage="1" sqref="F34:F48 G35:G48">
      <formula1>D34</formula1>
    </dataValidation>
  </dataValidations>
  <hyperlinks>
    <hyperlink ref="A1" location="Index!D11" display="Back to Index"/>
  </hyperlinks>
  <printOptions horizontalCentered="1"/>
  <pageMargins left="0.39370078740157483" right="0.39370078740157483" top="0.51181102362204722" bottom="0.51181102362204722" header="0.31496062992125984" footer="0.31496062992125984"/>
  <pageSetup paperSize="9" orientation="landscape" r:id="rId1"/>
  <rowBreaks count="1" manualBreakCount="1">
    <brk id="29" max="16383" man="1"/>
  </rowBreaks>
  <ignoredErrors>
    <ignoredError sqref="C25:D27" formula="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N55"/>
  <sheetViews>
    <sheetView showGridLines="0" view="pageBreakPreview" zoomScaleSheetLayoutView="100" workbookViewId="0"/>
  </sheetViews>
  <sheetFormatPr defaultColWidth="9.140625" defaultRowHeight="15" x14ac:dyDescent="0.25"/>
  <cols>
    <col min="1" max="1" width="5.140625" style="114" customWidth="1"/>
    <col min="2" max="3" width="22.7109375" style="114" customWidth="1"/>
    <col min="4" max="7" width="10.7109375" style="114" customWidth="1"/>
    <col min="8" max="8" width="12.5703125" style="114" bestFit="1" customWidth="1"/>
    <col min="9" max="9" width="13.7109375" style="114" hidden="1" customWidth="1"/>
    <col min="10" max="10" width="13.7109375" style="114" bestFit="1" customWidth="1"/>
    <col min="11" max="11" width="12.5703125" style="114" bestFit="1" customWidth="1"/>
    <col min="12" max="16384" width="9.140625" style="114"/>
  </cols>
  <sheetData>
    <row r="1" spans="1:9" ht="15.75" x14ac:dyDescent="0.25">
      <c r="A1" s="29" t="s">
        <v>691</v>
      </c>
    </row>
    <row r="2" spans="1:9" x14ac:dyDescent="0.25">
      <c r="A2" s="835" t="str">
        <f>'Data Entry'!C10</f>
        <v>PQR Trading Company</v>
      </c>
      <c r="B2" s="835"/>
      <c r="C2" s="835"/>
      <c r="D2" s="835"/>
      <c r="E2" s="835"/>
      <c r="F2" s="835"/>
      <c r="G2" s="835"/>
      <c r="I2" s="652" t="s">
        <v>244</v>
      </c>
    </row>
    <row r="3" spans="1:9" ht="14.25" customHeight="1" x14ac:dyDescent="0.25">
      <c r="A3" s="835" t="str">
        <f>"A.Y: "&amp;'Data Entry'!C20</f>
        <v>A.Y: 2026-27</v>
      </c>
      <c r="B3" s="835"/>
      <c r="C3" s="835"/>
      <c r="D3" s="835"/>
      <c r="E3" s="835"/>
      <c r="F3" s="835"/>
      <c r="G3" s="835"/>
      <c r="I3" s="114" t="s">
        <v>809</v>
      </c>
    </row>
    <row r="4" spans="1:9" x14ac:dyDescent="0.25">
      <c r="A4" s="116" t="s">
        <v>0</v>
      </c>
      <c r="B4" s="117"/>
      <c r="C4" s="117"/>
      <c r="D4" s="117"/>
      <c r="E4" s="117"/>
      <c r="F4" s="117"/>
      <c r="G4" s="117"/>
      <c r="I4" s="114" t="s">
        <v>803</v>
      </c>
    </row>
    <row r="5" spans="1:9" x14ac:dyDescent="0.25">
      <c r="A5" s="835" t="s">
        <v>678</v>
      </c>
      <c r="B5" s="835"/>
      <c r="C5" s="835"/>
      <c r="D5" s="835"/>
      <c r="E5" s="835"/>
      <c r="F5" s="835"/>
      <c r="G5" s="835"/>
      <c r="I5" s="114" t="s">
        <v>804</v>
      </c>
    </row>
    <row r="6" spans="1:9" x14ac:dyDescent="0.25">
      <c r="A6" s="842" t="s">
        <v>695</v>
      </c>
      <c r="B6" s="842"/>
      <c r="C6" s="842"/>
      <c r="D6" s="842"/>
      <c r="E6" s="842"/>
      <c r="F6" s="842"/>
      <c r="G6" s="842"/>
      <c r="I6" s="114" t="s">
        <v>805</v>
      </c>
    </row>
    <row r="7" spans="1:9" x14ac:dyDescent="0.25">
      <c r="B7" s="118"/>
      <c r="C7" s="118"/>
      <c r="D7" s="118"/>
      <c r="E7" s="118"/>
      <c r="F7" s="118"/>
      <c r="G7" s="118"/>
      <c r="I7" s="114" t="s">
        <v>806</v>
      </c>
    </row>
    <row r="8" spans="1:9" x14ac:dyDescent="0.25">
      <c r="A8" s="119" t="s">
        <v>674</v>
      </c>
      <c r="B8" s="858" t="s">
        <v>30</v>
      </c>
      <c r="C8" s="859"/>
      <c r="D8" s="858" t="s">
        <v>351</v>
      </c>
      <c r="E8" s="860"/>
      <c r="F8" s="860"/>
      <c r="G8" s="859"/>
      <c r="I8" s="114" t="s">
        <v>807</v>
      </c>
    </row>
    <row r="9" spans="1:9" x14ac:dyDescent="0.25">
      <c r="A9" s="122">
        <v>1</v>
      </c>
      <c r="B9" s="847" t="s">
        <v>114</v>
      </c>
      <c r="C9" s="848"/>
      <c r="D9" s="838" t="str">
        <f>'Data Entry'!C10</f>
        <v>PQR Trading Company</v>
      </c>
      <c r="E9" s="838"/>
      <c r="F9" s="838"/>
      <c r="G9" s="838"/>
      <c r="I9" s="114" t="s">
        <v>808</v>
      </c>
    </row>
    <row r="10" spans="1:9" ht="29.25" customHeight="1" x14ac:dyDescent="0.25">
      <c r="A10" s="120">
        <v>2</v>
      </c>
      <c r="B10" s="847" t="s">
        <v>115</v>
      </c>
      <c r="C10" s="848"/>
      <c r="D10" s="839" t="str">
        <f>'Data Entry'!C11</f>
        <v>Mayfair Towers, Shivaji Nagar, Wakdewadi, Pune - 411016, Maharashtra, India.</v>
      </c>
      <c r="E10" s="840"/>
      <c r="F10" s="840"/>
      <c r="G10" s="839"/>
      <c r="I10" s="114" t="s">
        <v>99</v>
      </c>
    </row>
    <row r="11" spans="1:9" ht="15" customHeight="1" x14ac:dyDescent="0.25">
      <c r="A11" s="120">
        <v>3</v>
      </c>
      <c r="B11" s="847" t="s">
        <v>116</v>
      </c>
      <c r="C11" s="848"/>
      <c r="D11" s="841" t="str">
        <f>'Data Entry'!C12</f>
        <v>ABCPE1111F</v>
      </c>
      <c r="E11" s="838"/>
      <c r="F11" s="838"/>
      <c r="G11" s="841"/>
    </row>
    <row r="12" spans="1:9" ht="15" customHeight="1" x14ac:dyDescent="0.25">
      <c r="A12" s="120">
        <v>4</v>
      </c>
      <c r="B12" s="847" t="s">
        <v>74</v>
      </c>
      <c r="C12" s="848"/>
      <c r="D12" s="841" t="str">
        <f>'Data Entry'!C18</f>
        <v xml:space="preserve">Individual </v>
      </c>
      <c r="E12" s="838"/>
      <c r="F12" s="838"/>
      <c r="G12" s="841"/>
    </row>
    <row r="13" spans="1:9" ht="15" customHeight="1" x14ac:dyDescent="0.25">
      <c r="A13" s="120">
        <v>5</v>
      </c>
      <c r="B13" s="847" t="s">
        <v>906</v>
      </c>
      <c r="C13" s="848"/>
      <c r="D13" s="841" t="str">
        <f>'Data Entry'!C19</f>
        <v>2025-26</v>
      </c>
      <c r="E13" s="838"/>
      <c r="F13" s="838"/>
      <c r="G13" s="841"/>
    </row>
    <row r="14" spans="1:9" ht="15" customHeight="1" x14ac:dyDescent="0.25">
      <c r="A14" s="121">
        <v>6</v>
      </c>
      <c r="B14" s="847" t="s">
        <v>117</v>
      </c>
      <c r="C14" s="848"/>
      <c r="D14" s="836" t="str">
        <f>'Data Entry'!C20</f>
        <v>2026-27</v>
      </c>
      <c r="E14" s="837"/>
      <c r="F14" s="837"/>
      <c r="G14" s="836"/>
    </row>
    <row r="15" spans="1:9" x14ac:dyDescent="0.25">
      <c r="A15" s="122">
        <v>7</v>
      </c>
      <c r="B15" s="849" t="s">
        <v>680</v>
      </c>
      <c r="C15" s="850"/>
      <c r="D15" s="855" t="s">
        <v>244</v>
      </c>
      <c r="E15" s="856"/>
      <c r="F15" s="856"/>
      <c r="G15" s="857"/>
    </row>
    <row r="16" spans="1:9" x14ac:dyDescent="0.25">
      <c r="A16" s="122">
        <v>8</v>
      </c>
      <c r="B16" s="851" t="s">
        <v>928</v>
      </c>
      <c r="C16" s="852"/>
      <c r="D16" s="1154"/>
      <c r="E16" s="1154"/>
      <c r="F16" s="1154"/>
      <c r="G16" s="1154"/>
    </row>
    <row r="17" spans="1:14" x14ac:dyDescent="0.25">
      <c r="A17" s="122" t="s">
        <v>801</v>
      </c>
      <c r="B17" s="851" t="s">
        <v>802</v>
      </c>
      <c r="C17" s="852"/>
      <c r="D17" s="844" t="s">
        <v>244</v>
      </c>
      <c r="E17" s="844"/>
      <c r="F17" s="844"/>
      <c r="G17" s="844"/>
    </row>
    <row r="18" spans="1:14" x14ac:dyDescent="0.25">
      <c r="A18" s="123"/>
      <c r="B18" s="123"/>
      <c r="C18" s="123"/>
      <c r="D18" s="123"/>
      <c r="E18" s="123"/>
      <c r="F18" s="123"/>
      <c r="G18" s="123"/>
    </row>
    <row r="19" spans="1:14" x14ac:dyDescent="0.25">
      <c r="A19" s="835" t="s">
        <v>679</v>
      </c>
      <c r="B19" s="835"/>
      <c r="C19" s="835"/>
      <c r="D19" s="835"/>
      <c r="E19" s="835"/>
      <c r="F19" s="835"/>
      <c r="G19" s="835"/>
    </row>
    <row r="20" spans="1:14" x14ac:dyDescent="0.25">
      <c r="A20" s="842" t="s">
        <v>696</v>
      </c>
      <c r="B20" s="842"/>
      <c r="C20" s="842"/>
      <c r="D20" s="842"/>
      <c r="E20" s="842"/>
      <c r="F20" s="842"/>
      <c r="G20" s="842"/>
    </row>
    <row r="21" spans="1:14" x14ac:dyDescent="0.25">
      <c r="A21" s="835" t="s">
        <v>907</v>
      </c>
      <c r="B21" s="835"/>
      <c r="C21" s="835"/>
      <c r="D21" s="835"/>
      <c r="E21" s="835"/>
      <c r="F21" s="835"/>
      <c r="G21" s="835"/>
    </row>
    <row r="22" spans="1:14" x14ac:dyDescent="0.25">
      <c r="A22" s="124"/>
      <c r="B22" s="124"/>
      <c r="C22" s="124"/>
      <c r="D22" s="124"/>
      <c r="E22" s="124"/>
      <c r="F22" s="124"/>
      <c r="G22" s="124"/>
    </row>
    <row r="23" spans="1:14" x14ac:dyDescent="0.25">
      <c r="A23" s="119" t="s">
        <v>674</v>
      </c>
      <c r="B23" s="853" t="s">
        <v>233</v>
      </c>
      <c r="C23" s="854"/>
      <c r="D23" s="853" t="s">
        <v>908</v>
      </c>
      <c r="E23" s="861"/>
      <c r="F23" s="861"/>
      <c r="G23" s="854"/>
      <c r="H23" s="125"/>
      <c r="I23" s="125"/>
      <c r="J23" s="125"/>
    </row>
    <row r="24" spans="1:14" x14ac:dyDescent="0.25">
      <c r="A24" s="122">
        <v>1</v>
      </c>
      <c r="B24" s="845"/>
      <c r="C24" s="846"/>
      <c r="D24" s="843"/>
      <c r="E24" s="843"/>
      <c r="F24" s="843"/>
      <c r="G24" s="843"/>
    </row>
    <row r="25" spans="1:14" x14ac:dyDescent="0.25">
      <c r="A25" s="122">
        <v>2</v>
      </c>
      <c r="B25" s="845"/>
      <c r="C25" s="846"/>
      <c r="D25" s="843"/>
      <c r="E25" s="843"/>
      <c r="F25" s="843"/>
      <c r="G25" s="843"/>
    </row>
    <row r="26" spans="1:14" x14ac:dyDescent="0.25">
      <c r="A26" s="122">
        <v>3</v>
      </c>
      <c r="B26" s="845"/>
      <c r="C26" s="846"/>
      <c r="D26" s="843"/>
      <c r="E26" s="843"/>
      <c r="F26" s="843"/>
      <c r="G26" s="843"/>
    </row>
    <row r="27" spans="1:14" x14ac:dyDescent="0.25">
      <c r="A27" s="122">
        <v>4</v>
      </c>
      <c r="B27" s="845"/>
      <c r="C27" s="846"/>
      <c r="D27" s="843"/>
      <c r="E27" s="843"/>
      <c r="F27" s="843"/>
      <c r="G27" s="843"/>
    </row>
    <row r="28" spans="1:14" x14ac:dyDescent="0.25">
      <c r="A28" s="123"/>
      <c r="B28" s="123"/>
      <c r="C28" s="123"/>
      <c r="D28" s="123"/>
      <c r="E28" s="123"/>
      <c r="F28" s="123"/>
      <c r="G28" s="123"/>
    </row>
    <row r="29" spans="1:14" x14ac:dyDescent="0.25">
      <c r="A29" s="842" t="s">
        <v>697</v>
      </c>
      <c r="B29" s="842"/>
      <c r="C29" s="842"/>
      <c r="D29" s="842"/>
      <c r="E29" s="842"/>
      <c r="F29" s="842"/>
      <c r="G29" s="842"/>
    </row>
    <row r="30" spans="1:14" x14ac:dyDescent="0.25">
      <c r="A30" s="835" t="s">
        <v>898</v>
      </c>
      <c r="B30" s="835"/>
      <c r="C30" s="835"/>
      <c r="D30" s="835"/>
      <c r="E30" s="835"/>
      <c r="F30" s="835"/>
      <c r="G30" s="835"/>
    </row>
    <row r="31" spans="1:14" x14ac:dyDescent="0.25">
      <c r="A31" s="115"/>
      <c r="B31" s="115"/>
      <c r="C31" s="115"/>
      <c r="D31" s="115"/>
      <c r="E31" s="115"/>
      <c r="F31" s="115"/>
      <c r="G31" s="115"/>
    </row>
    <row r="32" spans="1:14" ht="45" customHeight="1" x14ac:dyDescent="0.25">
      <c r="A32" s="126" t="s">
        <v>674</v>
      </c>
      <c r="B32" s="127" t="s">
        <v>681</v>
      </c>
      <c r="C32" s="127" t="s">
        <v>682</v>
      </c>
      <c r="D32" s="127" t="s">
        <v>683</v>
      </c>
      <c r="E32" s="127" t="s">
        <v>684</v>
      </c>
      <c r="F32" s="127" t="s">
        <v>685</v>
      </c>
      <c r="G32" s="127" t="s">
        <v>346</v>
      </c>
      <c r="H32" s="128"/>
      <c r="I32" s="128"/>
      <c r="J32" s="128"/>
      <c r="K32" s="128"/>
      <c r="L32" s="128"/>
      <c r="M32" s="128"/>
      <c r="N32" s="128"/>
    </row>
    <row r="33" spans="1:7" x14ac:dyDescent="0.25">
      <c r="A33" s="122">
        <v>1</v>
      </c>
      <c r="B33" s="131"/>
      <c r="C33" s="131"/>
      <c r="D33" s="131"/>
      <c r="E33" s="131"/>
      <c r="F33" s="131"/>
      <c r="G33" s="131"/>
    </row>
    <row r="34" spans="1:7" x14ac:dyDescent="0.25">
      <c r="A34" s="122">
        <f>A33+1</f>
        <v>2</v>
      </c>
      <c r="B34" s="131"/>
      <c r="C34" s="131"/>
      <c r="D34" s="131"/>
      <c r="E34" s="131"/>
      <c r="F34" s="131"/>
      <c r="G34" s="131"/>
    </row>
    <row r="35" spans="1:7" x14ac:dyDescent="0.25">
      <c r="A35" s="122">
        <f>A34+1</f>
        <v>3</v>
      </c>
      <c r="B35" s="131"/>
      <c r="C35" s="131"/>
      <c r="D35" s="131"/>
      <c r="E35" s="131"/>
      <c r="F35" s="131"/>
      <c r="G35" s="131"/>
    </row>
    <row r="36" spans="1:7" x14ac:dyDescent="0.25">
      <c r="A36" s="122">
        <f>A35+1</f>
        <v>4</v>
      </c>
      <c r="B36" s="131"/>
      <c r="C36" s="131"/>
      <c r="D36" s="131"/>
      <c r="E36" s="131"/>
      <c r="F36" s="131"/>
      <c r="G36" s="131"/>
    </row>
    <row r="37" spans="1:7" x14ac:dyDescent="0.25">
      <c r="A37" s="123"/>
      <c r="B37" s="123"/>
      <c r="C37" s="123"/>
      <c r="D37" s="123"/>
      <c r="E37" s="123"/>
      <c r="F37" s="123"/>
      <c r="G37" s="123"/>
    </row>
    <row r="38" spans="1:7" x14ac:dyDescent="0.25">
      <c r="A38" s="835" t="s">
        <v>686</v>
      </c>
      <c r="B38" s="835"/>
      <c r="C38" s="835"/>
      <c r="D38" s="835"/>
      <c r="E38" s="835"/>
      <c r="F38" s="835"/>
      <c r="G38" s="835"/>
    </row>
    <row r="39" spans="1:7" x14ac:dyDescent="0.25">
      <c r="A39" s="842" t="s">
        <v>912</v>
      </c>
      <c r="B39" s="842"/>
      <c r="C39" s="842"/>
      <c r="D39" s="842"/>
      <c r="E39" s="842"/>
      <c r="F39" s="842"/>
      <c r="G39" s="842"/>
    </row>
    <row r="40" spans="1:7" x14ac:dyDescent="0.25">
      <c r="A40" s="842" t="s">
        <v>899</v>
      </c>
      <c r="B40" s="842"/>
      <c r="C40" s="842"/>
      <c r="D40" s="842"/>
      <c r="E40" s="842"/>
      <c r="F40" s="842"/>
      <c r="G40" s="842"/>
    </row>
    <row r="41" spans="1:7" ht="15" customHeight="1" x14ac:dyDescent="0.25">
      <c r="A41" s="842"/>
      <c r="B41" s="842"/>
      <c r="C41" s="842"/>
      <c r="D41" s="842"/>
      <c r="E41" s="842"/>
      <c r="F41" s="842"/>
      <c r="G41" s="842"/>
    </row>
    <row r="42" spans="1:7" s="713" customFormat="1" x14ac:dyDescent="0.25">
      <c r="A42" s="126" t="s">
        <v>34</v>
      </c>
      <c r="B42" s="712" t="s">
        <v>909</v>
      </c>
      <c r="C42" s="858" t="s">
        <v>910</v>
      </c>
      <c r="D42" s="860"/>
      <c r="E42" s="859"/>
      <c r="F42" s="858" t="s">
        <v>911</v>
      </c>
      <c r="G42" s="859"/>
    </row>
    <row r="43" spans="1:7" ht="15" customHeight="1" x14ac:dyDescent="0.25">
      <c r="A43" s="1155"/>
      <c r="B43" s="1155"/>
      <c r="C43" s="1156"/>
      <c r="D43" s="1157"/>
      <c r="E43" s="1158"/>
      <c r="F43" s="1156"/>
      <c r="G43" s="1158"/>
    </row>
    <row r="44" spans="1:7" ht="15" customHeight="1" x14ac:dyDescent="0.25">
      <c r="A44" s="1155"/>
      <c r="B44" s="1155"/>
      <c r="C44" s="1159"/>
      <c r="D44" s="1159"/>
      <c r="E44" s="1159"/>
      <c r="F44" s="1159"/>
      <c r="G44" s="1159"/>
    </row>
    <row r="45" spans="1:7" ht="15" customHeight="1" x14ac:dyDescent="0.25">
      <c r="A45" s="118"/>
      <c r="B45" s="118"/>
      <c r="C45" s="118"/>
      <c r="D45" s="118"/>
      <c r="E45" s="118"/>
      <c r="F45" s="118"/>
      <c r="G45" s="118"/>
    </row>
    <row r="46" spans="1:7" ht="15" customHeight="1" x14ac:dyDescent="0.25">
      <c r="A46" s="842" t="s">
        <v>914</v>
      </c>
      <c r="B46" s="842"/>
      <c r="C46" s="842"/>
      <c r="D46" s="842"/>
      <c r="E46" s="842"/>
      <c r="F46" s="842"/>
      <c r="G46" s="842"/>
    </row>
    <row r="47" spans="1:7" ht="15" customHeight="1" x14ac:dyDescent="0.25">
      <c r="A47" s="842" t="s">
        <v>913</v>
      </c>
      <c r="B47" s="842"/>
      <c r="C47" s="842"/>
      <c r="D47" s="842"/>
      <c r="E47" s="842"/>
      <c r="F47" s="842"/>
      <c r="G47" s="842"/>
    </row>
    <row r="48" spans="1:7" ht="15" customHeight="1" x14ac:dyDescent="0.25">
      <c r="A48" s="842"/>
      <c r="B48" s="842"/>
      <c r="C48" s="842"/>
      <c r="D48" s="842"/>
      <c r="E48" s="842"/>
      <c r="F48" s="842"/>
      <c r="G48" s="842"/>
    </row>
    <row r="49" spans="1:7" ht="15" customHeight="1" x14ac:dyDescent="0.25">
      <c r="A49" s="126" t="s">
        <v>34</v>
      </c>
      <c r="B49" s="712" t="s">
        <v>895</v>
      </c>
      <c r="C49" s="706" t="s">
        <v>909</v>
      </c>
      <c r="D49" s="862" t="s">
        <v>910</v>
      </c>
      <c r="E49" s="862"/>
      <c r="F49" s="858" t="s">
        <v>911</v>
      </c>
      <c r="G49" s="859"/>
    </row>
    <row r="50" spans="1:7" ht="15" customHeight="1" x14ac:dyDescent="0.25">
      <c r="A50" s="1155"/>
      <c r="B50" s="1155"/>
      <c r="C50" s="1160"/>
      <c r="D50" s="1159"/>
      <c r="E50" s="1159"/>
      <c r="F50" s="1156"/>
      <c r="G50" s="1158"/>
    </row>
    <row r="51" spans="1:7" ht="15" customHeight="1" x14ac:dyDescent="0.25">
      <c r="A51" s="1155"/>
      <c r="B51" s="1155"/>
      <c r="C51" s="1160"/>
      <c r="D51" s="1159"/>
      <c r="E51" s="1159"/>
      <c r="F51" s="1159"/>
      <c r="G51" s="1159"/>
    </row>
    <row r="52" spans="1:7" ht="15" customHeight="1" x14ac:dyDescent="0.25">
      <c r="A52" s="118"/>
      <c r="B52" s="118"/>
      <c r="C52" s="118"/>
      <c r="D52" s="118"/>
      <c r="E52" s="118"/>
      <c r="F52" s="118"/>
      <c r="G52" s="118"/>
    </row>
    <row r="53" spans="1:7" ht="15" customHeight="1" x14ac:dyDescent="0.25">
      <c r="A53" s="123"/>
      <c r="B53" s="123"/>
      <c r="C53" s="123"/>
      <c r="D53" s="129"/>
      <c r="E53" s="129"/>
      <c r="F53" s="129"/>
      <c r="G53" s="129"/>
    </row>
    <row r="54" spans="1:7" x14ac:dyDescent="0.25">
      <c r="A54" s="132" t="s">
        <v>226</v>
      </c>
      <c r="D54" s="132" t="s">
        <v>229</v>
      </c>
      <c r="E54" s="130"/>
      <c r="F54" s="130"/>
    </row>
    <row r="55" spans="1:7" x14ac:dyDescent="0.25">
      <c r="A55" s="132" t="s">
        <v>227</v>
      </c>
      <c r="D55" s="132" t="s">
        <v>227</v>
      </c>
      <c r="E55" s="130"/>
      <c r="F55" s="130"/>
    </row>
  </sheetData>
  <sheetProtection algorithmName="SHA-512" hashValue="0q5kcUBfHaAanEj41l45IqQD8GzCAD7NkljfY54AlRX70pW7chYFY42g856aekLRPGIlbGTetfszBumszKjW9g==" saltValue="TQh6kGw1Nw9k6QrtzDkU0Q==" spinCount="100000" sheet="1" objects="1" scenarios="1" formatColumns="0"/>
  <mergeCells count="58">
    <mergeCell ref="F49:G49"/>
    <mergeCell ref="F50:G50"/>
    <mergeCell ref="F51:G51"/>
    <mergeCell ref="D49:E49"/>
    <mergeCell ref="D50:E50"/>
    <mergeCell ref="D51:E51"/>
    <mergeCell ref="A46:G46"/>
    <mergeCell ref="A47:G47"/>
    <mergeCell ref="A48:G48"/>
    <mergeCell ref="F42:G42"/>
    <mergeCell ref="F43:G43"/>
    <mergeCell ref="F44:G44"/>
    <mergeCell ref="C42:E42"/>
    <mergeCell ref="C43:E43"/>
    <mergeCell ref="C44:E44"/>
    <mergeCell ref="A38:G38"/>
    <mergeCell ref="A39:G39"/>
    <mergeCell ref="A41:G41"/>
    <mergeCell ref="B9:C9"/>
    <mergeCell ref="B10:C10"/>
    <mergeCell ref="B11:C11"/>
    <mergeCell ref="B12:C12"/>
    <mergeCell ref="B13:C13"/>
    <mergeCell ref="B26:C26"/>
    <mergeCell ref="B27:C27"/>
    <mergeCell ref="D23:G23"/>
    <mergeCell ref="B16:C16"/>
    <mergeCell ref="D16:G16"/>
    <mergeCell ref="A40:G40"/>
    <mergeCell ref="B15:C15"/>
    <mergeCell ref="B17:C17"/>
    <mergeCell ref="B23:C23"/>
    <mergeCell ref="B24:C24"/>
    <mergeCell ref="A20:G20"/>
    <mergeCell ref="D15:G15"/>
    <mergeCell ref="D26:G26"/>
    <mergeCell ref="D27:G27"/>
    <mergeCell ref="D17:G17"/>
    <mergeCell ref="A19:G19"/>
    <mergeCell ref="A30:G30"/>
    <mergeCell ref="A21:G21"/>
    <mergeCell ref="B25:C25"/>
    <mergeCell ref="A29:G29"/>
    <mergeCell ref="D24:G24"/>
    <mergeCell ref="D25:G25"/>
    <mergeCell ref="A5:G5"/>
    <mergeCell ref="A2:G2"/>
    <mergeCell ref="D14:G14"/>
    <mergeCell ref="A3:G3"/>
    <mergeCell ref="D9:G9"/>
    <mergeCell ref="D10:G10"/>
    <mergeCell ref="D11:G11"/>
    <mergeCell ref="D12:G12"/>
    <mergeCell ref="D13:G13"/>
    <mergeCell ref="A6:G6"/>
    <mergeCell ref="B14:C14"/>
    <mergeCell ref="B8:C8"/>
    <mergeCell ref="D8:G8"/>
  </mergeCells>
  <conditionalFormatting sqref="D15:G15">
    <cfRule type="expression" dxfId="3" priority="2">
      <formula>D15="Select"</formula>
    </cfRule>
  </conditionalFormatting>
  <conditionalFormatting sqref="D17:G17">
    <cfRule type="cellIs" dxfId="2" priority="8" operator="equal">
      <formula>$I$2</formula>
    </cfRule>
  </conditionalFormatting>
  <dataValidations disablePrompts="1" count="2">
    <dataValidation type="list" allowBlank="1" showInputMessage="1" showErrorMessage="1" sqref="D15:G15">
      <formula1>"Select, Yes, No"</formula1>
    </dataValidation>
    <dataValidation type="list" allowBlank="1" showInputMessage="1" showErrorMessage="1" sqref="D17:G17">
      <formula1>$I$2:$I$9</formula1>
    </dataValidation>
  </dataValidations>
  <hyperlinks>
    <hyperlink ref="A1" location="Index!D14" display="Back to Index"/>
  </hyperlinks>
  <printOptions horizontalCentered="1"/>
  <pageMargins left="0.39370078740157483" right="0.39370078740157483" top="0.74803149606299213" bottom="0.74803149606299213" header="0.31496062992125984" footer="0.31496062992125984"/>
  <pageSetup paperSize="9" orientation="portrait" r:id="rId1"/>
  <headerFooter alignWithMargins="0"/>
  <rowBreaks count="1" manualBreakCount="1">
    <brk id="36" max="6"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F59"/>
  <sheetViews>
    <sheetView view="pageBreakPreview" zoomScaleSheetLayoutView="100" workbookViewId="0"/>
  </sheetViews>
  <sheetFormatPr defaultColWidth="9.140625" defaultRowHeight="15" x14ac:dyDescent="0.25"/>
  <cols>
    <col min="1" max="1" width="6.140625" style="133" customWidth="1"/>
    <col min="2" max="2" width="30.42578125" style="133" customWidth="1"/>
    <col min="3" max="3" width="1.42578125" style="133" customWidth="1"/>
    <col min="4" max="4" width="54.42578125" style="133" customWidth="1"/>
    <col min="5" max="16384" width="9.140625" style="133"/>
  </cols>
  <sheetData>
    <row r="1" spans="1:4" ht="15.75" x14ac:dyDescent="0.25">
      <c r="A1" s="29" t="s">
        <v>691</v>
      </c>
    </row>
    <row r="2" spans="1:4" x14ac:dyDescent="0.25">
      <c r="A2" s="865" t="str">
        <f>'Data Entry'!C10</f>
        <v>PQR Trading Company</v>
      </c>
      <c r="B2" s="865"/>
      <c r="C2" s="865"/>
      <c r="D2" s="865"/>
    </row>
    <row r="3" spans="1:4" x14ac:dyDescent="0.25">
      <c r="A3" s="866" t="str">
        <f>"A.Y: "&amp;'Data Entry'!C20</f>
        <v>A.Y: 2026-27</v>
      </c>
      <c r="B3" s="866"/>
      <c r="C3" s="866"/>
      <c r="D3" s="866"/>
    </row>
    <row r="4" spans="1:4" x14ac:dyDescent="0.25">
      <c r="A4" s="864" t="s">
        <v>23</v>
      </c>
      <c r="B4" s="864"/>
      <c r="C4" s="864"/>
      <c r="D4" s="864"/>
    </row>
    <row r="5" spans="1:4" x14ac:dyDescent="0.25">
      <c r="A5" s="842" t="s">
        <v>698</v>
      </c>
      <c r="B5" s="842"/>
      <c r="C5" s="842"/>
      <c r="D5" s="842"/>
    </row>
    <row r="6" spans="1:4" x14ac:dyDescent="0.25">
      <c r="A6" s="842" t="s">
        <v>1</v>
      </c>
      <c r="B6" s="842"/>
      <c r="C6" s="842"/>
      <c r="D6" s="842"/>
    </row>
    <row r="7" spans="1:4" ht="7.5" customHeight="1" x14ac:dyDescent="0.25">
      <c r="A7" s="134"/>
      <c r="B7" s="135"/>
    </row>
    <row r="8" spans="1:4" x14ac:dyDescent="0.25">
      <c r="A8" s="136" t="s">
        <v>2</v>
      </c>
    </row>
    <row r="9" spans="1:4" x14ac:dyDescent="0.25">
      <c r="A9" s="137" t="s">
        <v>674</v>
      </c>
      <c r="B9" s="137" t="s">
        <v>3</v>
      </c>
    </row>
    <row r="10" spans="1:4" x14ac:dyDescent="0.25">
      <c r="A10" s="138" t="s">
        <v>4</v>
      </c>
      <c r="B10" s="150" t="s">
        <v>5</v>
      </c>
    </row>
    <row r="11" spans="1:4" x14ac:dyDescent="0.25">
      <c r="A11" s="138" t="s">
        <v>6</v>
      </c>
      <c r="B11" s="150" t="s">
        <v>7</v>
      </c>
    </row>
    <row r="12" spans="1:4" x14ac:dyDescent="0.25">
      <c r="A12" s="138" t="s">
        <v>8</v>
      </c>
      <c r="B12" s="150" t="s">
        <v>9</v>
      </c>
    </row>
    <row r="13" spans="1:4" x14ac:dyDescent="0.25">
      <c r="A13" s="138" t="s">
        <v>10</v>
      </c>
      <c r="B13" s="150" t="s">
        <v>11</v>
      </c>
    </row>
    <row r="14" spans="1:4" x14ac:dyDescent="0.25">
      <c r="A14" s="138" t="s">
        <v>12</v>
      </c>
      <c r="B14" s="150" t="s">
        <v>13</v>
      </c>
    </row>
    <row r="15" spans="1:4" x14ac:dyDescent="0.25">
      <c r="A15" s="138" t="s">
        <v>14</v>
      </c>
      <c r="B15" s="150" t="s">
        <v>15</v>
      </c>
    </row>
    <row r="16" spans="1:4" x14ac:dyDescent="0.25">
      <c r="A16" s="138" t="s">
        <v>16</v>
      </c>
      <c r="B16" s="150" t="s">
        <v>17</v>
      </c>
    </row>
    <row r="17" spans="1:6" x14ac:dyDescent="0.25">
      <c r="A17" s="138" t="s">
        <v>18</v>
      </c>
      <c r="B17" s="150" t="s">
        <v>19</v>
      </c>
    </row>
    <row r="18" spans="1:6" x14ac:dyDescent="0.25">
      <c r="A18" s="138" t="s">
        <v>20</v>
      </c>
      <c r="B18" s="150" t="s">
        <v>21</v>
      </c>
      <c r="F18" s="133" t="s">
        <v>99</v>
      </c>
    </row>
    <row r="19" spans="1:6" x14ac:dyDescent="0.25">
      <c r="A19" s="138" t="s">
        <v>22</v>
      </c>
      <c r="B19" s="150" t="s">
        <v>166</v>
      </c>
    </row>
    <row r="20" spans="1:6" x14ac:dyDescent="0.25">
      <c r="A20" s="138" t="s">
        <v>164</v>
      </c>
      <c r="B20" s="150" t="s">
        <v>167</v>
      </c>
    </row>
    <row r="21" spans="1:6" x14ac:dyDescent="0.25">
      <c r="A21" s="139" t="s">
        <v>165</v>
      </c>
      <c r="B21" s="151" t="s">
        <v>231</v>
      </c>
    </row>
    <row r="22" spans="1:6" x14ac:dyDescent="0.25">
      <c r="A22" s="716"/>
      <c r="B22" s="717"/>
    </row>
    <row r="23" spans="1:6" x14ac:dyDescent="0.25">
      <c r="A23" s="718" t="s">
        <v>916</v>
      </c>
      <c r="B23" s="717"/>
    </row>
    <row r="24" spans="1:6" x14ac:dyDescent="0.25">
      <c r="A24" s="140"/>
      <c r="B24" s="134"/>
    </row>
    <row r="25" spans="1:6" x14ac:dyDescent="0.25">
      <c r="A25" s="864" t="s">
        <v>23</v>
      </c>
      <c r="B25" s="864"/>
      <c r="C25" s="864"/>
      <c r="D25" s="864"/>
    </row>
    <row r="26" spans="1:6" x14ac:dyDescent="0.25">
      <c r="A26" s="842" t="s">
        <v>925</v>
      </c>
      <c r="B26" s="842"/>
      <c r="C26" s="842"/>
      <c r="D26" s="842"/>
    </row>
    <row r="27" spans="1:6" x14ac:dyDescent="0.25">
      <c r="A27" s="842" t="s">
        <v>926</v>
      </c>
      <c r="B27" s="842"/>
      <c r="C27" s="842"/>
      <c r="D27" s="842"/>
    </row>
    <row r="28" spans="1:6" x14ac:dyDescent="0.25">
      <c r="A28" s="118"/>
      <c r="B28" s="118"/>
      <c r="C28" s="118"/>
      <c r="D28" s="118"/>
    </row>
    <row r="29" spans="1:6" s="1163" customFormat="1" x14ac:dyDescent="0.25">
      <c r="A29" s="1161" t="s">
        <v>674</v>
      </c>
      <c r="B29" s="1161" t="s">
        <v>87</v>
      </c>
      <c r="C29" s="1162" t="s">
        <v>35</v>
      </c>
      <c r="D29" s="1162"/>
    </row>
    <row r="30" spans="1:6" x14ac:dyDescent="0.25">
      <c r="A30" s="1161">
        <v>1</v>
      </c>
      <c r="B30" s="721"/>
      <c r="C30" s="863"/>
      <c r="D30" s="863"/>
    </row>
    <row r="31" spans="1:6" x14ac:dyDescent="0.25">
      <c r="A31" s="1161">
        <v>2</v>
      </c>
      <c r="B31" s="721"/>
      <c r="C31" s="863"/>
      <c r="D31" s="863"/>
    </row>
    <row r="32" spans="1:6" x14ac:dyDescent="0.25">
      <c r="A32" s="140"/>
      <c r="B32" s="134"/>
    </row>
    <row r="33" spans="1:4" x14ac:dyDescent="0.25">
      <c r="A33" s="864" t="s">
        <v>23</v>
      </c>
      <c r="B33" s="864"/>
      <c r="C33" s="864"/>
      <c r="D33" s="864"/>
    </row>
    <row r="34" spans="1:4" x14ac:dyDescent="0.25">
      <c r="A34" s="842" t="s">
        <v>917</v>
      </c>
      <c r="B34" s="842"/>
      <c r="C34" s="842"/>
      <c r="D34" s="842"/>
    </row>
    <row r="35" spans="1:4" x14ac:dyDescent="0.25">
      <c r="A35" s="842" t="s">
        <v>918</v>
      </c>
      <c r="B35" s="842"/>
      <c r="C35" s="842"/>
      <c r="D35" s="842"/>
    </row>
    <row r="36" spans="1:4" x14ac:dyDescent="0.25">
      <c r="A36" s="118"/>
      <c r="B36" s="118"/>
      <c r="C36" s="118"/>
      <c r="D36" s="118"/>
    </row>
    <row r="37" spans="1:4" s="1163" customFormat="1" x14ac:dyDescent="0.25">
      <c r="A37" s="1161" t="s">
        <v>674</v>
      </c>
      <c r="B37" s="1161" t="s">
        <v>3</v>
      </c>
      <c r="C37" s="1162" t="s">
        <v>921</v>
      </c>
      <c r="D37" s="1162"/>
    </row>
    <row r="38" spans="1:4" x14ac:dyDescent="0.25">
      <c r="A38" s="720">
        <v>1</v>
      </c>
      <c r="B38" s="719" t="s">
        <v>919</v>
      </c>
      <c r="C38" s="863"/>
      <c r="D38" s="863"/>
    </row>
    <row r="39" spans="1:4" x14ac:dyDescent="0.25">
      <c r="A39" s="720">
        <v>2</v>
      </c>
      <c r="B39" s="719" t="s">
        <v>920</v>
      </c>
      <c r="C39" s="863"/>
      <c r="D39" s="863"/>
    </row>
    <row r="40" spans="1:4" x14ac:dyDescent="0.25">
      <c r="A40" s="118"/>
      <c r="B40" s="118"/>
      <c r="C40" s="118"/>
      <c r="D40" s="118"/>
    </row>
    <row r="41" spans="1:4" x14ac:dyDescent="0.25">
      <c r="A41" s="864" t="s">
        <v>23</v>
      </c>
      <c r="B41" s="864"/>
      <c r="C41" s="864"/>
      <c r="D41" s="864"/>
    </row>
    <row r="42" spans="1:4" x14ac:dyDescent="0.25">
      <c r="A42" s="842" t="s">
        <v>170</v>
      </c>
      <c r="B42" s="842"/>
      <c r="C42" s="842"/>
      <c r="D42" s="842"/>
    </row>
    <row r="43" spans="1:4" x14ac:dyDescent="0.25">
      <c r="A43" s="842" t="s">
        <v>700</v>
      </c>
      <c r="B43" s="842"/>
      <c r="C43" s="842"/>
      <c r="D43" s="842"/>
    </row>
    <row r="44" spans="1:4" x14ac:dyDescent="0.25">
      <c r="A44" s="118"/>
      <c r="B44" s="118"/>
      <c r="C44" s="118"/>
      <c r="D44" s="118"/>
    </row>
    <row r="45" spans="1:4" x14ac:dyDescent="0.25">
      <c r="A45" s="137" t="s">
        <v>674</v>
      </c>
      <c r="B45" s="143" t="s">
        <v>3</v>
      </c>
      <c r="C45" s="142"/>
      <c r="D45" s="143" t="s">
        <v>171</v>
      </c>
    </row>
    <row r="46" spans="1:4" ht="135" x14ac:dyDescent="0.25">
      <c r="A46" s="146" t="s">
        <v>4</v>
      </c>
      <c r="B46" s="147" t="s">
        <v>175</v>
      </c>
      <c r="C46" s="148" t="s">
        <v>28</v>
      </c>
      <c r="D46" s="152" t="s">
        <v>592</v>
      </c>
    </row>
    <row r="47" spans="1:4" ht="105" x14ac:dyDescent="0.25">
      <c r="A47" s="146" t="s">
        <v>6</v>
      </c>
      <c r="B47" s="147" t="s">
        <v>172</v>
      </c>
      <c r="C47" s="148" t="s">
        <v>28</v>
      </c>
      <c r="D47" s="152" t="s">
        <v>593</v>
      </c>
    </row>
    <row r="48" spans="1:4" ht="75" customHeight="1" x14ac:dyDescent="0.25">
      <c r="A48" s="146" t="s">
        <v>109</v>
      </c>
      <c r="B48" s="147" t="s">
        <v>176</v>
      </c>
      <c r="C48" s="148" t="s">
        <v>28</v>
      </c>
      <c r="D48" s="152" t="s">
        <v>594</v>
      </c>
    </row>
    <row r="49" spans="1:4" ht="90" x14ac:dyDescent="0.25">
      <c r="A49" s="146" t="s">
        <v>112</v>
      </c>
      <c r="B49" s="147" t="s">
        <v>177</v>
      </c>
      <c r="C49" s="148" t="s">
        <v>28</v>
      </c>
      <c r="D49" s="152" t="s">
        <v>192</v>
      </c>
    </row>
    <row r="50" spans="1:4" ht="180" customHeight="1" x14ac:dyDescent="0.25">
      <c r="A50" s="146" t="s">
        <v>173</v>
      </c>
      <c r="B50" s="147" t="s">
        <v>178</v>
      </c>
      <c r="C50" s="148" t="s">
        <v>28</v>
      </c>
      <c r="D50" s="152" t="s">
        <v>179</v>
      </c>
    </row>
    <row r="51" spans="1:4" ht="90" customHeight="1" x14ac:dyDescent="0.25">
      <c r="A51" s="146" t="s">
        <v>174</v>
      </c>
      <c r="B51" s="147" t="s">
        <v>189</v>
      </c>
      <c r="C51" s="148"/>
      <c r="D51" s="152" t="s">
        <v>190</v>
      </c>
    </row>
    <row r="52" spans="1:4" ht="120" customHeight="1" x14ac:dyDescent="0.25">
      <c r="A52" s="146" t="s">
        <v>182</v>
      </c>
      <c r="B52" s="147" t="s">
        <v>180</v>
      </c>
      <c r="C52" s="148" t="s">
        <v>28</v>
      </c>
      <c r="D52" s="153" t="s">
        <v>763</v>
      </c>
    </row>
    <row r="53" spans="1:4" ht="45" customHeight="1" x14ac:dyDescent="0.25">
      <c r="A53" s="146" t="s">
        <v>183</v>
      </c>
      <c r="B53" s="147" t="s">
        <v>191</v>
      </c>
      <c r="C53" s="148" t="s">
        <v>28</v>
      </c>
      <c r="D53" s="152" t="s">
        <v>193</v>
      </c>
    </row>
    <row r="54" spans="1:4" ht="105" customHeight="1" x14ac:dyDescent="0.25">
      <c r="A54" s="146" t="s">
        <v>31</v>
      </c>
      <c r="B54" s="147" t="s">
        <v>181</v>
      </c>
      <c r="C54" s="148" t="s">
        <v>28</v>
      </c>
      <c r="D54" s="152" t="s">
        <v>764</v>
      </c>
    </row>
    <row r="55" spans="1:4" ht="180" customHeight="1" x14ac:dyDescent="0.25">
      <c r="A55" s="146" t="s">
        <v>185</v>
      </c>
      <c r="B55" s="147" t="s">
        <v>184</v>
      </c>
      <c r="C55" s="148" t="s">
        <v>28</v>
      </c>
      <c r="D55" s="152" t="s">
        <v>187</v>
      </c>
    </row>
    <row r="58" spans="1:4" x14ac:dyDescent="0.25">
      <c r="A58" s="154" t="s">
        <v>226</v>
      </c>
      <c r="B58" s="149"/>
      <c r="C58" s="149"/>
      <c r="D58" s="154" t="s">
        <v>229</v>
      </c>
    </row>
    <row r="59" spans="1:4" x14ac:dyDescent="0.25">
      <c r="A59" s="154" t="s">
        <v>227</v>
      </c>
      <c r="B59" s="149"/>
      <c r="C59" s="149"/>
      <c r="D59" s="154" t="s">
        <v>227</v>
      </c>
    </row>
  </sheetData>
  <sheetProtection algorithmName="SHA-512" hashValue="OIrlXThOLnq5lfRsbldvfZJ855RevI3PY3Vujqp+BeA9CP3WbRFdLJr6zmOd7sko3Um2hMvNQ8QkDW9IMdHVbg==" saltValue="i34VfnqoMehb0OKlNyk8aQ==" spinCount="100000" sheet="1" objects="1" scenarios="1" formatColumns="0" formatRows="0"/>
  <mergeCells count="20">
    <mergeCell ref="A25:D25"/>
    <mergeCell ref="A33:D33"/>
    <mergeCell ref="A34:D34"/>
    <mergeCell ref="A26:D26"/>
    <mergeCell ref="A27:D27"/>
    <mergeCell ref="C29:D29"/>
    <mergeCell ref="C30:D30"/>
    <mergeCell ref="C31:D31"/>
    <mergeCell ref="A2:D2"/>
    <mergeCell ref="A3:D3"/>
    <mergeCell ref="A4:D4"/>
    <mergeCell ref="A5:D5"/>
    <mergeCell ref="A6:D6"/>
    <mergeCell ref="A42:D42"/>
    <mergeCell ref="A43:D43"/>
    <mergeCell ref="A35:D35"/>
    <mergeCell ref="C37:D37"/>
    <mergeCell ref="C38:D38"/>
    <mergeCell ref="C39:D39"/>
    <mergeCell ref="A41:D41"/>
  </mergeCells>
  <hyperlinks>
    <hyperlink ref="A1" location="Index!D17" display="Back to Index"/>
  </hyperlinks>
  <pageMargins left="0.39370078740157483" right="0.39370078740157483" top="0.59055118110236227" bottom="0.59055118110236227" header="0.31496062992125984" footer="0.31496062992125984"/>
  <pageSetup paperSize="9" scale="60" orientation="portrait" r:id="rId1"/>
  <rowBreaks count="1" manualBreakCount="1">
    <brk id="40" max="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D58"/>
  <sheetViews>
    <sheetView view="pageBreakPreview" zoomScaleNormal="100" zoomScaleSheetLayoutView="100" workbookViewId="0"/>
  </sheetViews>
  <sheetFormatPr defaultColWidth="9.140625" defaultRowHeight="15" x14ac:dyDescent="0.25"/>
  <cols>
    <col min="1" max="1" width="6.28515625" style="10" customWidth="1"/>
    <col min="2" max="3" width="35.7109375" style="10" customWidth="1"/>
    <col min="4" max="4" width="12.140625" style="10" bestFit="1" customWidth="1"/>
    <col min="5" max="16384" width="9.140625" style="10"/>
  </cols>
  <sheetData>
    <row r="1" spans="1:4" ht="15.75" x14ac:dyDescent="0.25">
      <c r="A1" s="29" t="s">
        <v>691</v>
      </c>
    </row>
    <row r="2" spans="1:4" x14ac:dyDescent="0.25">
      <c r="A2" s="875" t="str">
        <f>B!A2</f>
        <v>PQR Trading Company</v>
      </c>
      <c r="B2" s="875"/>
      <c r="C2" s="875"/>
      <c r="D2" s="875"/>
    </row>
    <row r="3" spans="1:4" x14ac:dyDescent="0.25">
      <c r="A3" s="866" t="str">
        <f>B!A3</f>
        <v>A.Y: 2026-27</v>
      </c>
      <c r="B3" s="866"/>
      <c r="C3" s="866"/>
      <c r="D3" s="866"/>
    </row>
    <row r="4" spans="1:4" x14ac:dyDescent="0.25">
      <c r="A4" s="875" t="s">
        <v>595</v>
      </c>
      <c r="B4" s="875"/>
      <c r="C4" s="875"/>
      <c r="D4" s="875"/>
    </row>
    <row r="5" spans="1:4" x14ac:dyDescent="0.25">
      <c r="A5" s="842" t="s">
        <v>699</v>
      </c>
      <c r="B5" s="842"/>
      <c r="C5" s="842"/>
      <c r="D5" s="842"/>
    </row>
    <row r="6" spans="1:4" x14ac:dyDescent="0.25">
      <c r="A6" s="842" t="s">
        <v>24</v>
      </c>
      <c r="B6" s="842"/>
      <c r="C6" s="842"/>
      <c r="D6" s="842"/>
    </row>
    <row r="7" spans="1:4" x14ac:dyDescent="0.25">
      <c r="A7" s="134"/>
      <c r="B7" s="133"/>
      <c r="C7" s="133"/>
      <c r="D7" s="133"/>
    </row>
    <row r="8" spans="1:4" x14ac:dyDescent="0.25">
      <c r="A8" s="141" t="s">
        <v>927</v>
      </c>
      <c r="B8" s="133"/>
      <c r="C8" s="133"/>
      <c r="D8" s="133"/>
    </row>
    <row r="9" spans="1:4" x14ac:dyDescent="0.25">
      <c r="A9" s="137" t="s">
        <v>674</v>
      </c>
      <c r="B9" s="137" t="s">
        <v>3</v>
      </c>
      <c r="C9" s="878" t="s">
        <v>26</v>
      </c>
      <c r="D9" s="879"/>
    </row>
    <row r="10" spans="1:4" x14ac:dyDescent="0.25">
      <c r="A10" s="144" t="s">
        <v>4</v>
      </c>
      <c r="B10" s="145" t="s">
        <v>27</v>
      </c>
      <c r="C10" s="867" t="s">
        <v>922</v>
      </c>
      <c r="D10" s="868"/>
    </row>
    <row r="11" spans="1:4" x14ac:dyDescent="0.25">
      <c r="A11" s="144" t="s">
        <v>6</v>
      </c>
      <c r="B11" s="145" t="s">
        <v>643</v>
      </c>
      <c r="C11" s="867" t="s">
        <v>923</v>
      </c>
      <c r="D11" s="868"/>
    </row>
    <row r="12" spans="1:4" x14ac:dyDescent="0.25">
      <c r="A12" s="144" t="s">
        <v>8</v>
      </c>
      <c r="B12" s="145" t="s">
        <v>29</v>
      </c>
      <c r="C12" s="867" t="s">
        <v>924</v>
      </c>
      <c r="D12" s="868"/>
    </row>
    <row r="13" spans="1:4" s="715" customFormat="1" x14ac:dyDescent="0.25">
      <c r="A13" s="716"/>
      <c r="B13" s="1164"/>
      <c r="C13" s="1165"/>
      <c r="D13" s="1165"/>
    </row>
    <row r="14" spans="1:4" x14ac:dyDescent="0.25">
      <c r="A14" s="707"/>
      <c r="B14" s="707"/>
      <c r="C14" s="707"/>
      <c r="D14" s="707"/>
    </row>
    <row r="15" spans="1:4" x14ac:dyDescent="0.25">
      <c r="A15" s="866" t="s">
        <v>701</v>
      </c>
      <c r="B15" s="866"/>
      <c r="C15" s="866"/>
      <c r="D15" s="866"/>
    </row>
    <row r="16" spans="1:4" x14ac:dyDescent="0.25">
      <c r="A16" s="866" t="s">
        <v>596</v>
      </c>
      <c r="B16" s="866"/>
      <c r="C16" s="866"/>
      <c r="D16" s="866"/>
    </row>
    <row r="17" spans="1:4" x14ac:dyDescent="0.25">
      <c r="A17" s="155"/>
      <c r="B17" s="155"/>
      <c r="C17" s="155"/>
      <c r="D17" s="156"/>
    </row>
    <row r="18" spans="1:4" x14ac:dyDescent="0.25">
      <c r="A18" s="876" t="s">
        <v>674</v>
      </c>
      <c r="B18" s="882" t="s">
        <v>30</v>
      </c>
      <c r="C18" s="883"/>
      <c r="D18" s="877" t="s">
        <v>597</v>
      </c>
    </row>
    <row r="19" spans="1:4" x14ac:dyDescent="0.25">
      <c r="A19" s="876"/>
      <c r="B19" s="884"/>
      <c r="C19" s="885"/>
      <c r="D19" s="877"/>
    </row>
    <row r="20" spans="1:4" x14ac:dyDescent="0.25">
      <c r="A20" s="158"/>
      <c r="B20" s="869"/>
      <c r="C20" s="870"/>
      <c r="D20" s="159"/>
    </row>
    <row r="21" spans="1:4" x14ac:dyDescent="0.25">
      <c r="A21" s="158"/>
      <c r="B21" s="871" t="s">
        <v>598</v>
      </c>
      <c r="C21" s="872"/>
      <c r="D21" s="176">
        <v>0</v>
      </c>
    </row>
    <row r="22" spans="1:4" ht="5.0999999999999996" customHeight="1" x14ac:dyDescent="0.25">
      <c r="A22" s="158"/>
      <c r="B22" s="873"/>
      <c r="C22" s="874"/>
      <c r="D22" s="160"/>
    </row>
    <row r="23" spans="1:4" x14ac:dyDescent="0.25">
      <c r="A23" s="158"/>
      <c r="B23" s="871" t="s">
        <v>599</v>
      </c>
      <c r="C23" s="872"/>
      <c r="D23" s="160"/>
    </row>
    <row r="24" spans="1:4" ht="5.0999999999999996" customHeight="1" x14ac:dyDescent="0.25">
      <c r="A24" s="158"/>
      <c r="B24" s="873"/>
      <c r="C24" s="874"/>
      <c r="D24" s="160"/>
    </row>
    <row r="25" spans="1:4" x14ac:dyDescent="0.25">
      <c r="A25" s="158"/>
      <c r="B25" s="893" t="s">
        <v>600</v>
      </c>
      <c r="C25" s="894"/>
      <c r="D25" s="159"/>
    </row>
    <row r="26" spans="1:4" x14ac:dyDescent="0.25">
      <c r="A26" s="158">
        <v>1</v>
      </c>
      <c r="B26" s="895" t="s">
        <v>601</v>
      </c>
      <c r="C26" s="896"/>
      <c r="D26" s="177">
        <v>0</v>
      </c>
    </row>
    <row r="27" spans="1:4" x14ac:dyDescent="0.25">
      <c r="A27" s="158"/>
      <c r="B27" s="161"/>
      <c r="C27" s="162"/>
      <c r="D27" s="163"/>
    </row>
    <row r="28" spans="1:4" x14ac:dyDescent="0.25">
      <c r="A28" s="158"/>
      <c r="B28" s="161"/>
      <c r="C28" s="162"/>
      <c r="D28" s="164">
        <f>SUM(D26:D27)</f>
        <v>0</v>
      </c>
    </row>
    <row r="29" spans="1:4" x14ac:dyDescent="0.25">
      <c r="A29" s="158"/>
      <c r="B29" s="161"/>
      <c r="C29" s="162"/>
      <c r="D29" s="163"/>
    </row>
    <row r="30" spans="1:4" x14ac:dyDescent="0.25">
      <c r="A30" s="158"/>
      <c r="B30" s="893" t="s">
        <v>602</v>
      </c>
      <c r="C30" s="894"/>
      <c r="D30" s="159"/>
    </row>
    <row r="31" spans="1:4" x14ac:dyDescent="0.25">
      <c r="A31" s="158">
        <v>1</v>
      </c>
      <c r="B31" s="895" t="s">
        <v>726</v>
      </c>
      <c r="C31" s="896"/>
      <c r="D31" s="177">
        <v>0</v>
      </c>
    </row>
    <row r="32" spans="1:4" x14ac:dyDescent="0.25">
      <c r="A32" s="158">
        <v>2</v>
      </c>
      <c r="B32" s="895" t="s">
        <v>603</v>
      </c>
      <c r="C32" s="896"/>
      <c r="D32" s="178">
        <v>0</v>
      </c>
    </row>
    <row r="33" spans="1:4" x14ac:dyDescent="0.25">
      <c r="A33" s="158">
        <v>3</v>
      </c>
      <c r="B33" s="887" t="s">
        <v>604</v>
      </c>
      <c r="C33" s="888"/>
      <c r="D33" s="159"/>
    </row>
    <row r="34" spans="1:4" x14ac:dyDescent="0.25">
      <c r="A34" s="165" t="s">
        <v>31</v>
      </c>
      <c r="B34" s="889" t="s">
        <v>605</v>
      </c>
      <c r="C34" s="890"/>
      <c r="D34" s="179">
        <f>K!G12</f>
        <v>0</v>
      </c>
    </row>
    <row r="35" spans="1:4" x14ac:dyDescent="0.25">
      <c r="A35" s="165"/>
      <c r="B35" s="891"/>
      <c r="C35" s="892"/>
      <c r="D35" s="159"/>
    </row>
    <row r="36" spans="1:4" x14ac:dyDescent="0.25">
      <c r="A36" s="158"/>
      <c r="B36" s="873"/>
      <c r="C36" s="874"/>
      <c r="D36" s="166">
        <f>SUM(D31:D35)</f>
        <v>0</v>
      </c>
    </row>
    <row r="37" spans="1:4" ht="5.0999999999999996" customHeight="1" x14ac:dyDescent="0.25">
      <c r="A37" s="158"/>
      <c r="B37" s="873"/>
      <c r="C37" s="874"/>
      <c r="D37" s="159"/>
    </row>
    <row r="38" spans="1:4" ht="15.75" thickBot="1" x14ac:dyDescent="0.3">
      <c r="A38" s="158"/>
      <c r="B38" s="871" t="s">
        <v>606</v>
      </c>
      <c r="C38" s="872"/>
      <c r="D38" s="167">
        <f>D21+D28-D36</f>
        <v>0</v>
      </c>
    </row>
    <row r="39" spans="1:4" ht="15.75" thickTop="1" x14ac:dyDescent="0.25">
      <c r="A39" s="158"/>
      <c r="B39" s="880"/>
      <c r="C39" s="881"/>
      <c r="D39" s="163"/>
    </row>
    <row r="40" spans="1:4" x14ac:dyDescent="0.25">
      <c r="A40" s="168"/>
      <c r="B40" s="168"/>
      <c r="C40" s="169"/>
      <c r="D40" s="169"/>
    </row>
    <row r="41" spans="1:4" ht="17.25" x14ac:dyDescent="0.4">
      <c r="A41" s="170" t="s">
        <v>32</v>
      </c>
      <c r="B41" s="170"/>
      <c r="C41" s="171"/>
      <c r="D41" s="171"/>
    </row>
    <row r="42" spans="1:4" ht="15" customHeight="1" x14ac:dyDescent="0.25">
      <c r="A42" s="897" t="s">
        <v>607</v>
      </c>
      <c r="B42" s="897"/>
      <c r="C42" s="897"/>
      <c r="D42" s="897"/>
    </row>
    <row r="43" spans="1:4" x14ac:dyDescent="0.25">
      <c r="A43" s="897"/>
      <c r="B43" s="897"/>
      <c r="C43" s="897"/>
      <c r="D43" s="897"/>
    </row>
    <row r="44" spans="1:4" x14ac:dyDescent="0.25">
      <c r="A44" s="172"/>
      <c r="B44" s="172"/>
      <c r="C44" s="172"/>
      <c r="D44" s="172"/>
    </row>
    <row r="45" spans="1:4" x14ac:dyDescent="0.25">
      <c r="A45" s="173" t="s">
        <v>765</v>
      </c>
      <c r="B45" s="173"/>
      <c r="C45" s="155"/>
      <c r="D45" s="155"/>
    </row>
    <row r="46" spans="1:4" x14ac:dyDescent="0.25">
      <c r="A46" s="155"/>
      <c r="B46" s="155"/>
      <c r="C46" s="155"/>
      <c r="D46" s="155"/>
    </row>
    <row r="47" spans="1:4" x14ac:dyDescent="0.25">
      <c r="A47" s="173" t="s">
        <v>608</v>
      </c>
      <c r="B47" s="173"/>
      <c r="C47" s="155"/>
      <c r="D47" s="155"/>
    </row>
    <row r="48" spans="1:4" x14ac:dyDescent="0.25">
      <c r="A48" s="155"/>
      <c r="B48" s="155"/>
      <c r="C48" s="155"/>
      <c r="D48" s="155"/>
    </row>
    <row r="49" spans="1:4" ht="15" customHeight="1" x14ac:dyDescent="0.25">
      <c r="A49" s="886" t="s">
        <v>609</v>
      </c>
      <c r="B49" s="886"/>
      <c r="C49" s="886"/>
      <c r="D49" s="886"/>
    </row>
    <row r="50" spans="1:4" x14ac:dyDescent="0.25">
      <c r="A50" s="886"/>
      <c r="B50" s="886"/>
      <c r="C50" s="886"/>
      <c r="D50" s="886"/>
    </row>
    <row r="51" spans="1:4" x14ac:dyDescent="0.25">
      <c r="A51" s="886"/>
      <c r="B51" s="886"/>
      <c r="C51" s="886"/>
      <c r="D51" s="886"/>
    </row>
    <row r="52" spans="1:4" x14ac:dyDescent="0.25">
      <c r="A52" s="886"/>
      <c r="B52" s="886"/>
      <c r="C52" s="886"/>
      <c r="D52" s="886"/>
    </row>
    <row r="53" spans="1:4" x14ac:dyDescent="0.25">
      <c r="A53" s="886"/>
      <c r="B53" s="886"/>
      <c r="C53" s="886"/>
      <c r="D53" s="886"/>
    </row>
    <row r="54" spans="1:4" x14ac:dyDescent="0.25">
      <c r="A54" s="886"/>
      <c r="B54" s="886"/>
      <c r="C54" s="886"/>
      <c r="D54" s="886"/>
    </row>
    <row r="55" spans="1:4" x14ac:dyDescent="0.25">
      <c r="A55" s="175"/>
      <c r="B55" s="175"/>
      <c r="C55" s="175"/>
      <c r="D55" s="175"/>
    </row>
    <row r="56" spans="1:4" x14ac:dyDescent="0.25">
      <c r="A56" s="174"/>
      <c r="B56" s="174"/>
      <c r="C56" s="174"/>
      <c r="D56" s="174"/>
    </row>
    <row r="57" spans="1:4" x14ac:dyDescent="0.25">
      <c r="A57" s="3" t="s">
        <v>226</v>
      </c>
      <c r="B57" s="46"/>
      <c r="C57" s="3" t="s">
        <v>229</v>
      </c>
      <c r="D57" s="11"/>
    </row>
    <row r="58" spans="1:4" x14ac:dyDescent="0.25">
      <c r="A58" s="3" t="s">
        <v>227</v>
      </c>
      <c r="B58" s="46"/>
      <c r="C58" s="3" t="s">
        <v>227</v>
      </c>
      <c r="D58" s="11"/>
    </row>
  </sheetData>
  <sheetProtection algorithmName="SHA-512" hashValue="J1zAmoFnp91gxKGxkaZifiAOiu9v/COdE/5zVhWyXrVIRL7PpK5iKHk86l15DnswpsGRr2kSFnAgAlvb0Mqw9g==" saltValue="KSar1uXKX3DosRsR51HB1g==" spinCount="100000" sheet="1" objects="1" scenarios="1" formatColumns="0" formatRows="0"/>
  <mergeCells count="33">
    <mergeCell ref="B39:C39"/>
    <mergeCell ref="B18:C19"/>
    <mergeCell ref="A49:D54"/>
    <mergeCell ref="B33:C33"/>
    <mergeCell ref="B34:C34"/>
    <mergeCell ref="B35:C35"/>
    <mergeCell ref="B36:C36"/>
    <mergeCell ref="B37:C37"/>
    <mergeCell ref="B38:C38"/>
    <mergeCell ref="B24:C24"/>
    <mergeCell ref="B25:C25"/>
    <mergeCell ref="B26:C26"/>
    <mergeCell ref="B30:C30"/>
    <mergeCell ref="B31:C31"/>
    <mergeCell ref="B32:C32"/>
    <mergeCell ref="A42:D43"/>
    <mergeCell ref="A18:A19"/>
    <mergeCell ref="D18:D19"/>
    <mergeCell ref="A5:D5"/>
    <mergeCell ref="A6:D6"/>
    <mergeCell ref="C9:D9"/>
    <mergeCell ref="C10:D10"/>
    <mergeCell ref="C11:D11"/>
    <mergeCell ref="A2:D2"/>
    <mergeCell ref="A3:D3"/>
    <mergeCell ref="A4:D4"/>
    <mergeCell ref="A15:D15"/>
    <mergeCell ref="A16:D16"/>
    <mergeCell ref="C12:D12"/>
    <mergeCell ref="B20:C20"/>
    <mergeCell ref="B21:C21"/>
    <mergeCell ref="B22:C22"/>
    <mergeCell ref="B23:C23"/>
  </mergeCells>
  <hyperlinks>
    <hyperlink ref="A1" location="Index!D21" display="Back to Index"/>
  </hyperlinks>
  <pageMargins left="0.7" right="0.7" top="0.75" bottom="0.75" header="0.3" footer="0.3"/>
  <pageSetup orientation="portrait" r:id="rId1"/>
  <rowBreaks count="1" manualBreakCount="1">
    <brk id="47" max="3" man="1"/>
  </rowBreaks>
  <ignoredErrors>
    <ignoredError sqref="D34" unlockedFormula="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Q36"/>
  <sheetViews>
    <sheetView view="pageBreakPreview" zoomScaleNormal="100" zoomScaleSheetLayoutView="100" workbookViewId="0">
      <selection activeCell="A7" sqref="A7:M7"/>
    </sheetView>
  </sheetViews>
  <sheetFormatPr defaultColWidth="9.140625" defaultRowHeight="15" x14ac:dyDescent="0.25"/>
  <cols>
    <col min="1" max="1" width="6.28515625" style="10" customWidth="1"/>
    <col min="2" max="2" width="21.140625" style="10" customWidth="1"/>
    <col min="3" max="3" width="5.140625" style="10" customWidth="1"/>
    <col min="4" max="4" width="10.42578125" style="10" customWidth="1"/>
    <col min="5" max="5" width="10.7109375" style="10" customWidth="1"/>
    <col min="6" max="6" width="13.28515625" style="10" customWidth="1"/>
    <col min="7" max="7" width="9.7109375" style="10" customWidth="1"/>
    <col min="8" max="8" width="10.42578125" style="10" customWidth="1"/>
    <col min="9" max="10" width="9.85546875" style="10" customWidth="1"/>
    <col min="11" max="11" width="10.28515625" style="10" customWidth="1"/>
    <col min="12" max="12" width="10" style="10" customWidth="1"/>
    <col min="13" max="13" width="10.28515625" style="10" customWidth="1"/>
    <col min="14" max="16384" width="9.140625" style="10"/>
  </cols>
  <sheetData>
    <row r="1" spans="1:17" ht="15.75" x14ac:dyDescent="0.25">
      <c r="A1" s="29" t="s">
        <v>691</v>
      </c>
    </row>
    <row r="2" spans="1:17" x14ac:dyDescent="0.25">
      <c r="A2" s="875" t="str">
        <f>B!A2</f>
        <v>PQR Trading Company</v>
      </c>
      <c r="B2" s="875"/>
      <c r="C2" s="875"/>
      <c r="D2" s="875"/>
      <c r="E2" s="875"/>
      <c r="F2" s="875"/>
      <c r="G2" s="875"/>
      <c r="H2" s="875"/>
      <c r="I2" s="875"/>
      <c r="J2" s="875"/>
      <c r="K2" s="875"/>
      <c r="L2" s="875"/>
      <c r="M2" s="875"/>
      <c r="N2" s="180"/>
      <c r="O2" s="180"/>
      <c r="P2" s="180"/>
      <c r="Q2" s="180"/>
    </row>
    <row r="3" spans="1:17" x14ac:dyDescent="0.25">
      <c r="A3" s="875" t="str">
        <f>B!A3</f>
        <v>A.Y: 2026-27</v>
      </c>
      <c r="B3" s="875"/>
      <c r="C3" s="875"/>
      <c r="D3" s="875"/>
      <c r="E3" s="875"/>
      <c r="F3" s="875"/>
      <c r="G3" s="875"/>
      <c r="H3" s="875"/>
      <c r="I3" s="875"/>
      <c r="J3" s="875"/>
      <c r="K3" s="875"/>
      <c r="L3" s="875"/>
      <c r="M3" s="875"/>
      <c r="N3" s="180"/>
      <c r="O3" s="180"/>
      <c r="P3" s="180"/>
      <c r="Q3" s="180"/>
    </row>
    <row r="4" spans="1:17" x14ac:dyDescent="0.25">
      <c r="A4" s="898" t="s">
        <v>610</v>
      </c>
      <c r="B4" s="898"/>
      <c r="C4" s="898"/>
      <c r="D4" s="898"/>
      <c r="E4" s="898"/>
      <c r="F4" s="898"/>
      <c r="G4" s="898"/>
      <c r="H4" s="898"/>
      <c r="I4" s="898"/>
      <c r="J4" s="898"/>
      <c r="K4" s="898"/>
      <c r="L4" s="898"/>
      <c r="M4" s="898"/>
      <c r="N4" s="180"/>
      <c r="O4" s="180"/>
      <c r="P4" s="180"/>
      <c r="Q4" s="180"/>
    </row>
    <row r="5" spans="1:17" x14ac:dyDescent="0.25">
      <c r="A5" s="899" t="s">
        <v>611</v>
      </c>
      <c r="B5" s="899"/>
      <c r="C5" s="899"/>
      <c r="D5" s="899"/>
      <c r="E5" s="899"/>
      <c r="F5" s="899"/>
      <c r="G5" s="899"/>
      <c r="H5" s="899"/>
      <c r="I5" s="899"/>
      <c r="J5" s="899"/>
      <c r="K5" s="899"/>
      <c r="L5" s="899"/>
      <c r="M5" s="899"/>
      <c r="N5" s="180"/>
      <c r="O5" s="180"/>
      <c r="P5" s="180"/>
      <c r="Q5" s="180"/>
    </row>
    <row r="6" spans="1:17" x14ac:dyDescent="0.25">
      <c r="A6" s="901" t="s">
        <v>612</v>
      </c>
      <c r="B6" s="901"/>
      <c r="C6" s="901"/>
      <c r="D6" s="901"/>
      <c r="E6" s="901"/>
      <c r="F6" s="901"/>
      <c r="G6" s="901"/>
      <c r="H6" s="901"/>
      <c r="I6" s="901"/>
      <c r="J6" s="901"/>
      <c r="K6" s="901"/>
      <c r="L6" s="901"/>
      <c r="M6" s="901"/>
      <c r="N6" s="180"/>
      <c r="O6" s="180"/>
      <c r="P6" s="180"/>
      <c r="Q6" s="180"/>
    </row>
    <row r="7" spans="1:17" x14ac:dyDescent="0.25">
      <c r="A7" s="900"/>
      <c r="B7" s="900"/>
      <c r="C7" s="900"/>
      <c r="D7" s="900"/>
      <c r="E7" s="900"/>
      <c r="F7" s="900"/>
      <c r="G7" s="900"/>
      <c r="H7" s="900"/>
      <c r="I7" s="900"/>
      <c r="J7" s="900"/>
      <c r="K7" s="900"/>
      <c r="L7" s="900"/>
      <c r="M7" s="900"/>
      <c r="N7" s="180"/>
      <c r="O7" s="180"/>
      <c r="P7" s="180"/>
      <c r="Q7" s="180"/>
    </row>
    <row r="8" spans="1:17" ht="92.25" customHeight="1" x14ac:dyDescent="0.25">
      <c r="A8" s="181" t="s">
        <v>613</v>
      </c>
      <c r="B8" s="181" t="s">
        <v>614</v>
      </c>
      <c r="C8" s="181" t="s">
        <v>615</v>
      </c>
      <c r="D8" s="182" t="s">
        <v>616</v>
      </c>
      <c r="E8" s="182" t="s">
        <v>617</v>
      </c>
      <c r="F8" s="182" t="s">
        <v>618</v>
      </c>
      <c r="G8" s="182" t="s">
        <v>619</v>
      </c>
      <c r="H8" s="182" t="s">
        <v>620</v>
      </c>
      <c r="I8" s="182" t="s">
        <v>621</v>
      </c>
      <c r="J8" s="182" t="s">
        <v>622</v>
      </c>
      <c r="K8" s="182" t="s">
        <v>623</v>
      </c>
      <c r="L8" s="182" t="s">
        <v>624</v>
      </c>
      <c r="M8" s="182" t="s">
        <v>625</v>
      </c>
      <c r="N8" s="11"/>
      <c r="O8" s="11"/>
      <c r="P8" s="11"/>
      <c r="Q8" s="11"/>
    </row>
    <row r="9" spans="1:17" x14ac:dyDescent="0.25">
      <c r="A9" s="183">
        <v>1</v>
      </c>
      <c r="B9" s="183">
        <v>2</v>
      </c>
      <c r="C9" s="183">
        <v>3</v>
      </c>
      <c r="D9" s="184">
        <v>4</v>
      </c>
      <c r="E9" s="184">
        <v>5</v>
      </c>
      <c r="F9" s="184">
        <v>6</v>
      </c>
      <c r="G9" s="184">
        <v>7</v>
      </c>
      <c r="H9" s="184">
        <v>8</v>
      </c>
      <c r="I9" s="184">
        <v>9</v>
      </c>
      <c r="J9" s="184">
        <v>10</v>
      </c>
      <c r="K9" s="184">
        <v>11</v>
      </c>
      <c r="L9" s="184">
        <v>12</v>
      </c>
      <c r="M9" s="185">
        <v>13</v>
      </c>
      <c r="N9" s="11"/>
      <c r="O9" s="11"/>
      <c r="P9" s="11"/>
      <c r="Q9" s="11"/>
    </row>
    <row r="10" spans="1:17" x14ac:dyDescent="0.25">
      <c r="A10" s="186"/>
      <c r="B10" s="619"/>
      <c r="C10" s="621"/>
      <c r="D10" s="187"/>
      <c r="E10" s="187"/>
      <c r="F10" s="187"/>
      <c r="G10" s="187"/>
      <c r="H10" s="187"/>
      <c r="I10" s="187"/>
      <c r="J10" s="187"/>
      <c r="K10" s="187"/>
      <c r="L10" s="187"/>
      <c r="M10" s="187"/>
      <c r="N10" s="11"/>
      <c r="O10" s="11"/>
      <c r="P10" s="11"/>
      <c r="Q10" s="11"/>
    </row>
    <row r="11" spans="1:17" x14ac:dyDescent="0.25">
      <c r="A11" s="188">
        <v>1</v>
      </c>
      <c r="B11" s="620" t="s">
        <v>626</v>
      </c>
      <c r="C11" s="198">
        <v>0.1</v>
      </c>
      <c r="D11" s="197">
        <v>0</v>
      </c>
      <c r="E11" s="197">
        <v>0</v>
      </c>
      <c r="F11" s="197">
        <v>0</v>
      </c>
      <c r="G11" s="187">
        <f>D11+E11-F11</f>
        <v>0</v>
      </c>
      <c r="H11" s="197">
        <v>0</v>
      </c>
      <c r="I11" s="189">
        <f>G11*C11</f>
        <v>0</v>
      </c>
      <c r="J11" s="187">
        <f>(H11*C11)/2</f>
        <v>0</v>
      </c>
      <c r="K11" s="197">
        <v>0</v>
      </c>
      <c r="L11" s="187">
        <f>((+I11+J11+K11))</f>
        <v>0</v>
      </c>
      <c r="M11" s="187">
        <f>G11+H11-L11</f>
        <v>0</v>
      </c>
      <c r="N11" s="11"/>
      <c r="O11" s="11"/>
      <c r="P11" s="11"/>
      <c r="Q11" s="11"/>
    </row>
    <row r="12" spans="1:17" x14ac:dyDescent="0.25">
      <c r="A12" s="188">
        <f>A11+1</f>
        <v>2</v>
      </c>
      <c r="B12" s="620" t="s">
        <v>627</v>
      </c>
      <c r="C12" s="198">
        <v>0.1</v>
      </c>
      <c r="D12" s="197">
        <v>0</v>
      </c>
      <c r="E12" s="197">
        <v>0</v>
      </c>
      <c r="F12" s="197">
        <v>0</v>
      </c>
      <c r="G12" s="187">
        <f>D12+E12-F12</f>
        <v>0</v>
      </c>
      <c r="H12" s="197">
        <v>0</v>
      </c>
      <c r="I12" s="189">
        <f>G12*C12</f>
        <v>0</v>
      </c>
      <c r="J12" s="187">
        <f>(H12*C12)/2</f>
        <v>0</v>
      </c>
      <c r="K12" s="197">
        <v>0</v>
      </c>
      <c r="L12" s="187">
        <f>((+I12+J12+K12))</f>
        <v>0</v>
      </c>
      <c r="M12" s="187">
        <f>G12+H12-L12</f>
        <v>0</v>
      </c>
      <c r="N12" s="11"/>
      <c r="O12" s="11"/>
      <c r="P12" s="11"/>
      <c r="Q12" s="11"/>
    </row>
    <row r="13" spans="1:17" x14ac:dyDescent="0.25">
      <c r="A13" s="188">
        <f t="shared" ref="A13:A19" si="0">A12+1</f>
        <v>3</v>
      </c>
      <c r="B13" s="620" t="s">
        <v>628</v>
      </c>
      <c r="C13" s="198">
        <v>0.15</v>
      </c>
      <c r="D13" s="197">
        <v>0</v>
      </c>
      <c r="E13" s="197">
        <v>0</v>
      </c>
      <c r="F13" s="197">
        <v>0</v>
      </c>
      <c r="G13" s="187">
        <f>D13+E13-F13</f>
        <v>0</v>
      </c>
      <c r="H13" s="197">
        <v>0</v>
      </c>
      <c r="I13" s="189">
        <f>G13*C13</f>
        <v>0</v>
      </c>
      <c r="J13" s="187">
        <f>(H13*C13)/2</f>
        <v>0</v>
      </c>
      <c r="K13" s="197">
        <v>0</v>
      </c>
      <c r="L13" s="187">
        <f>((+I13+J13+K13))</f>
        <v>0</v>
      </c>
      <c r="M13" s="187">
        <f>G13+H13-L13</f>
        <v>0</v>
      </c>
      <c r="N13" s="11"/>
      <c r="O13" s="11"/>
      <c r="P13" s="11"/>
      <c r="Q13" s="11"/>
    </row>
    <row r="14" spans="1:17" x14ac:dyDescent="0.25">
      <c r="A14" s="188">
        <f t="shared" si="0"/>
        <v>4</v>
      </c>
      <c r="B14" s="620" t="s">
        <v>631</v>
      </c>
      <c r="C14" s="198">
        <v>0.4</v>
      </c>
      <c r="D14" s="197">
        <v>0</v>
      </c>
      <c r="E14" s="197">
        <v>0</v>
      </c>
      <c r="F14" s="197">
        <v>0</v>
      </c>
      <c r="G14" s="187">
        <f t="shared" ref="G14:G19" si="1">D14+E14-F14</f>
        <v>0</v>
      </c>
      <c r="H14" s="197">
        <v>0</v>
      </c>
      <c r="I14" s="189">
        <f t="shared" ref="I14:I19" si="2">G14*C14</f>
        <v>0</v>
      </c>
      <c r="J14" s="187">
        <f t="shared" ref="J14:J19" si="3">(H14*C14)/2</f>
        <v>0</v>
      </c>
      <c r="K14" s="197">
        <v>0</v>
      </c>
      <c r="L14" s="187">
        <f t="shared" ref="L14:L19" si="4">((+I14+J14+K14))</f>
        <v>0</v>
      </c>
      <c r="M14" s="187">
        <f t="shared" ref="M14:M19" si="5">G14+H14-L14</f>
        <v>0</v>
      </c>
      <c r="N14" s="11"/>
      <c r="O14" s="11"/>
      <c r="P14" s="11"/>
      <c r="Q14" s="11"/>
    </row>
    <row r="15" spans="1:17" x14ac:dyDescent="0.25">
      <c r="A15" s="188">
        <f t="shared" si="0"/>
        <v>5</v>
      </c>
      <c r="B15" s="620"/>
      <c r="C15" s="198"/>
      <c r="D15" s="197">
        <v>0</v>
      </c>
      <c r="E15" s="197">
        <v>0</v>
      </c>
      <c r="F15" s="197">
        <v>0</v>
      </c>
      <c r="G15" s="187">
        <f t="shared" si="1"/>
        <v>0</v>
      </c>
      <c r="H15" s="197">
        <v>0</v>
      </c>
      <c r="I15" s="189">
        <f t="shared" si="2"/>
        <v>0</v>
      </c>
      <c r="J15" s="187">
        <f t="shared" si="3"/>
        <v>0</v>
      </c>
      <c r="K15" s="197">
        <v>0</v>
      </c>
      <c r="L15" s="187">
        <f t="shared" si="4"/>
        <v>0</v>
      </c>
      <c r="M15" s="187">
        <f t="shared" si="5"/>
        <v>0</v>
      </c>
      <c r="N15" s="11"/>
      <c r="O15" s="11"/>
      <c r="P15" s="11"/>
      <c r="Q15" s="11"/>
    </row>
    <row r="16" spans="1:17" x14ac:dyDescent="0.25">
      <c r="A16" s="188">
        <f t="shared" si="0"/>
        <v>6</v>
      </c>
      <c r="B16" s="620"/>
      <c r="C16" s="198"/>
      <c r="D16" s="197">
        <v>0</v>
      </c>
      <c r="E16" s="197">
        <v>0</v>
      </c>
      <c r="F16" s="197">
        <v>0</v>
      </c>
      <c r="G16" s="187">
        <f t="shared" si="1"/>
        <v>0</v>
      </c>
      <c r="H16" s="197">
        <v>0</v>
      </c>
      <c r="I16" s="189">
        <f t="shared" si="2"/>
        <v>0</v>
      </c>
      <c r="J16" s="187">
        <f t="shared" si="3"/>
        <v>0</v>
      </c>
      <c r="K16" s="197">
        <v>0</v>
      </c>
      <c r="L16" s="187">
        <f t="shared" si="4"/>
        <v>0</v>
      </c>
      <c r="M16" s="187">
        <f t="shared" si="5"/>
        <v>0</v>
      </c>
      <c r="N16" s="11"/>
      <c r="O16" s="11"/>
      <c r="P16" s="11"/>
      <c r="Q16" s="11"/>
    </row>
    <row r="17" spans="1:17" x14ac:dyDescent="0.25">
      <c r="A17" s="188">
        <f t="shared" si="0"/>
        <v>7</v>
      </c>
      <c r="B17" s="620"/>
      <c r="C17" s="198"/>
      <c r="D17" s="197">
        <v>0</v>
      </c>
      <c r="E17" s="197">
        <v>0</v>
      </c>
      <c r="F17" s="197">
        <v>0</v>
      </c>
      <c r="G17" s="187">
        <f t="shared" si="1"/>
        <v>0</v>
      </c>
      <c r="H17" s="197">
        <v>0</v>
      </c>
      <c r="I17" s="189">
        <f t="shared" si="2"/>
        <v>0</v>
      </c>
      <c r="J17" s="187">
        <f t="shared" si="3"/>
        <v>0</v>
      </c>
      <c r="K17" s="197">
        <v>0</v>
      </c>
      <c r="L17" s="187">
        <f t="shared" si="4"/>
        <v>0</v>
      </c>
      <c r="M17" s="187">
        <f t="shared" si="5"/>
        <v>0</v>
      </c>
      <c r="N17" s="11"/>
      <c r="O17" s="11"/>
      <c r="P17" s="11"/>
      <c r="Q17" s="11"/>
    </row>
    <row r="18" spans="1:17" x14ac:dyDescent="0.25">
      <c r="A18" s="188">
        <f t="shared" si="0"/>
        <v>8</v>
      </c>
      <c r="B18" s="620"/>
      <c r="C18" s="198"/>
      <c r="D18" s="197">
        <v>0</v>
      </c>
      <c r="E18" s="197">
        <v>0</v>
      </c>
      <c r="F18" s="197">
        <v>0</v>
      </c>
      <c r="G18" s="187">
        <f t="shared" si="1"/>
        <v>0</v>
      </c>
      <c r="H18" s="197">
        <v>0</v>
      </c>
      <c r="I18" s="189">
        <f t="shared" si="2"/>
        <v>0</v>
      </c>
      <c r="J18" s="187">
        <f t="shared" si="3"/>
        <v>0</v>
      </c>
      <c r="K18" s="197">
        <v>0</v>
      </c>
      <c r="L18" s="187">
        <f t="shared" si="4"/>
        <v>0</v>
      </c>
      <c r="M18" s="187">
        <f t="shared" si="5"/>
        <v>0</v>
      </c>
      <c r="N18" s="11"/>
      <c r="O18" s="11"/>
      <c r="P18" s="11"/>
      <c r="Q18" s="11"/>
    </row>
    <row r="19" spans="1:17" x14ac:dyDescent="0.25">
      <c r="A19" s="188">
        <f t="shared" si="0"/>
        <v>9</v>
      </c>
      <c r="B19" s="529"/>
      <c r="C19" s="198"/>
      <c r="D19" s="197">
        <v>0</v>
      </c>
      <c r="E19" s="197">
        <v>0</v>
      </c>
      <c r="F19" s="197">
        <v>0</v>
      </c>
      <c r="G19" s="187">
        <f t="shared" si="1"/>
        <v>0</v>
      </c>
      <c r="H19" s="197">
        <v>0</v>
      </c>
      <c r="I19" s="189">
        <f t="shared" si="2"/>
        <v>0</v>
      </c>
      <c r="J19" s="187">
        <f t="shared" si="3"/>
        <v>0</v>
      </c>
      <c r="K19" s="197">
        <v>0</v>
      </c>
      <c r="L19" s="187">
        <f t="shared" si="4"/>
        <v>0</v>
      </c>
      <c r="M19" s="187">
        <f t="shared" si="5"/>
        <v>0</v>
      </c>
      <c r="N19" s="11"/>
      <c r="O19" s="11"/>
      <c r="P19" s="11"/>
      <c r="Q19" s="11"/>
    </row>
    <row r="20" spans="1:17" x14ac:dyDescent="0.25">
      <c r="A20" s="190"/>
      <c r="B20" s="191" t="s">
        <v>33</v>
      </c>
      <c r="C20" s="191"/>
      <c r="D20" s="192">
        <f t="shared" ref="D20:M20" si="6">SUM(D11:D19)</f>
        <v>0</v>
      </c>
      <c r="E20" s="192">
        <f t="shared" si="6"/>
        <v>0</v>
      </c>
      <c r="F20" s="192">
        <f t="shared" si="6"/>
        <v>0</v>
      </c>
      <c r="G20" s="192">
        <f t="shared" si="6"/>
        <v>0</v>
      </c>
      <c r="H20" s="192">
        <f t="shared" si="6"/>
        <v>0</v>
      </c>
      <c r="I20" s="192">
        <f t="shared" si="6"/>
        <v>0</v>
      </c>
      <c r="J20" s="192">
        <f t="shared" si="6"/>
        <v>0</v>
      </c>
      <c r="K20" s="192">
        <f t="shared" si="6"/>
        <v>0</v>
      </c>
      <c r="L20" s="192">
        <f t="shared" si="6"/>
        <v>0</v>
      </c>
      <c r="M20" s="192">
        <f t="shared" si="6"/>
        <v>0</v>
      </c>
      <c r="N20" s="11"/>
      <c r="O20" s="11"/>
      <c r="P20" s="11"/>
      <c r="Q20" s="11"/>
    </row>
    <row r="21" spans="1:17" x14ac:dyDescent="0.25">
      <c r="A21" s="193"/>
      <c r="B21" s="193"/>
      <c r="C21" s="193"/>
      <c r="D21" s="194"/>
      <c r="E21" s="194"/>
      <c r="F21" s="194"/>
      <c r="G21" s="194"/>
      <c r="H21" s="194"/>
      <c r="I21" s="194"/>
      <c r="J21" s="194"/>
      <c r="K21" s="194"/>
      <c r="L21" s="195" t="s">
        <v>629</v>
      </c>
      <c r="M21" s="196">
        <f>E20+H20</f>
        <v>0</v>
      </c>
      <c r="N21" s="11"/>
      <c r="O21" s="11"/>
      <c r="P21" s="11"/>
      <c r="Q21" s="11"/>
    </row>
    <row r="22" spans="1:17" x14ac:dyDescent="0.25">
      <c r="A22" s="193"/>
      <c r="B22" s="193"/>
      <c r="C22" s="193"/>
      <c r="D22" s="194"/>
      <c r="E22" s="194"/>
      <c r="F22" s="194"/>
      <c r="G22" s="194"/>
      <c r="H22" s="194"/>
      <c r="I22" s="194"/>
      <c r="J22" s="194"/>
      <c r="K22" s="194"/>
      <c r="L22" s="195" t="s">
        <v>630</v>
      </c>
      <c r="M22" s="196">
        <f>L20</f>
        <v>0</v>
      </c>
      <c r="N22" s="11"/>
      <c r="O22" s="11"/>
      <c r="P22" s="11"/>
      <c r="Q22" s="11"/>
    </row>
    <row r="23" spans="1:17" x14ac:dyDescent="0.25">
      <c r="A23" s="11"/>
      <c r="B23" s="11"/>
      <c r="C23" s="11"/>
      <c r="D23" s="11"/>
      <c r="E23" s="11"/>
      <c r="F23" s="11"/>
      <c r="G23" s="11"/>
      <c r="H23" s="11"/>
      <c r="I23" s="11"/>
      <c r="J23" s="11"/>
      <c r="K23" s="11"/>
      <c r="L23" s="11"/>
      <c r="M23" s="11"/>
    </row>
    <row r="24" spans="1:17" x14ac:dyDescent="0.25">
      <c r="A24" s="11"/>
      <c r="B24" s="11"/>
      <c r="C24" s="11"/>
      <c r="D24" s="11"/>
      <c r="E24" s="11"/>
      <c r="F24" s="11"/>
      <c r="G24" s="11"/>
      <c r="H24" s="11"/>
      <c r="I24" s="11"/>
      <c r="J24" s="11"/>
      <c r="K24" s="11"/>
      <c r="L24" s="11"/>
      <c r="M24" s="11"/>
    </row>
    <row r="25" spans="1:17" x14ac:dyDescent="0.25">
      <c r="A25" s="11"/>
      <c r="B25" s="11"/>
      <c r="C25" s="11"/>
      <c r="D25" s="11"/>
      <c r="E25" s="11"/>
      <c r="F25" s="11"/>
      <c r="G25" s="11"/>
      <c r="H25" s="11"/>
      <c r="I25" s="11"/>
      <c r="J25" s="11"/>
      <c r="K25" s="11"/>
      <c r="L25" s="11"/>
      <c r="M25" s="11"/>
    </row>
    <row r="26" spans="1:17" x14ac:dyDescent="0.25">
      <c r="A26" s="11"/>
      <c r="B26" s="11"/>
      <c r="C26" s="11"/>
      <c r="D26" s="11"/>
      <c r="E26" s="11"/>
      <c r="F26" s="11"/>
      <c r="G26" s="11"/>
      <c r="H26" s="11"/>
      <c r="I26" s="11"/>
      <c r="J26" s="11"/>
      <c r="K26" s="11"/>
      <c r="L26" s="11"/>
      <c r="M26" s="11"/>
    </row>
    <row r="27" spans="1:17" x14ac:dyDescent="0.25">
      <c r="A27" s="3" t="s">
        <v>226</v>
      </c>
      <c r="B27" s="11"/>
      <c r="C27" s="11"/>
      <c r="D27" s="11"/>
      <c r="E27" s="11"/>
      <c r="F27" s="11"/>
      <c r="G27" s="11"/>
      <c r="H27" s="3" t="s">
        <v>229</v>
      </c>
      <c r="I27" s="11"/>
      <c r="J27" s="11"/>
      <c r="K27" s="11"/>
      <c r="L27" s="11"/>
      <c r="M27" s="11"/>
    </row>
    <row r="28" spans="1:17" x14ac:dyDescent="0.25">
      <c r="A28" s="3" t="s">
        <v>227</v>
      </c>
      <c r="B28" s="11"/>
      <c r="C28" s="11"/>
      <c r="D28" s="11"/>
      <c r="E28" s="11"/>
      <c r="F28" s="11"/>
      <c r="G28" s="11"/>
      <c r="H28" s="3" t="s">
        <v>227</v>
      </c>
      <c r="I28" s="11"/>
      <c r="J28" s="11"/>
      <c r="K28" s="11"/>
      <c r="L28" s="11"/>
      <c r="M28" s="11"/>
    </row>
    <row r="36" ht="30" customHeight="1" x14ac:dyDescent="0.25"/>
  </sheetData>
  <sheetProtection algorithmName="SHA-512" hashValue="ZsLpdCQhwTot76JNHv6vcZS6wphOuTdyWH4GDFtABaHYbUSLoKPi+snOmWGRPxP+w56MtZvxToj5+aFqI6T1HA==" saltValue="8IMRb5WVWVNe08tTjlB5DA==" spinCount="100000" sheet="1" formatColumns="0"/>
  <mergeCells count="6">
    <mergeCell ref="A2:M2"/>
    <mergeCell ref="A3:M3"/>
    <mergeCell ref="A4:M4"/>
    <mergeCell ref="A5:M5"/>
    <mergeCell ref="A7:M7"/>
    <mergeCell ref="A6:M6"/>
  </mergeCells>
  <hyperlinks>
    <hyperlink ref="A1" location="Index!D25" display="Back to Index"/>
  </hyperlinks>
  <pageMargins left="0.39370078740157483" right="0.39370078740157483" top="0.74803149606299213" bottom="0.74803149606299213" header="0.31496062992125984" footer="0.31496062992125984"/>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K72"/>
  <sheetViews>
    <sheetView view="pageBreakPreview" zoomScaleNormal="100" zoomScaleSheetLayoutView="100" workbookViewId="0">
      <selection activeCell="A12" sqref="A12"/>
    </sheetView>
  </sheetViews>
  <sheetFormatPr defaultColWidth="9" defaultRowHeight="15" x14ac:dyDescent="0.25"/>
  <cols>
    <col min="1" max="3" width="12.7109375" style="199" customWidth="1"/>
    <col min="4" max="5" width="10.7109375" style="199" customWidth="1"/>
    <col min="6" max="6" width="8.5703125" style="199" customWidth="1"/>
    <col min="7" max="8" width="12.7109375" style="199" customWidth="1"/>
    <col min="9" max="10" width="9" style="199"/>
    <col min="11" max="11" width="11.5703125" style="199" bestFit="1" customWidth="1"/>
    <col min="12" max="16384" width="9" style="199"/>
  </cols>
  <sheetData>
    <row r="1" spans="1:11" ht="15.75" x14ac:dyDescent="0.25">
      <c r="A1" s="29" t="s">
        <v>691</v>
      </c>
    </row>
    <row r="2" spans="1:11" x14ac:dyDescent="0.25">
      <c r="A2" s="865" t="str">
        <f>B!A2</f>
        <v>PQR Trading Company</v>
      </c>
      <c r="B2" s="865"/>
      <c r="C2" s="865"/>
      <c r="D2" s="865"/>
      <c r="E2" s="865"/>
      <c r="F2" s="865"/>
      <c r="G2" s="865"/>
      <c r="H2" s="865"/>
    </row>
    <row r="3" spans="1:11" x14ac:dyDescent="0.25">
      <c r="A3" s="866" t="str">
        <f>B!A3</f>
        <v>A.Y: 2026-27</v>
      </c>
      <c r="B3" s="866"/>
      <c r="C3" s="866"/>
      <c r="D3" s="866"/>
      <c r="E3" s="866"/>
      <c r="F3" s="866"/>
      <c r="G3" s="866"/>
      <c r="H3" s="866"/>
    </row>
    <row r="4" spans="1:11" x14ac:dyDescent="0.25">
      <c r="A4" s="905" t="s">
        <v>37</v>
      </c>
      <c r="B4" s="905"/>
      <c r="C4" s="905"/>
      <c r="D4" s="905"/>
      <c r="E4" s="905"/>
      <c r="F4" s="905"/>
      <c r="G4" s="905"/>
      <c r="H4" s="905"/>
    </row>
    <row r="5" spans="1:11" x14ac:dyDescent="0.25">
      <c r="A5" s="842" t="s">
        <v>703</v>
      </c>
      <c r="B5" s="842"/>
      <c r="C5" s="842"/>
      <c r="D5" s="842"/>
      <c r="E5" s="842"/>
      <c r="F5" s="842"/>
      <c r="G5" s="842"/>
      <c r="H5" s="842"/>
    </row>
    <row r="6" spans="1:11" x14ac:dyDescent="0.25">
      <c r="A6" s="141"/>
    </row>
    <row r="7" spans="1:11" x14ac:dyDescent="0.25">
      <c r="A7" s="136" t="s">
        <v>38</v>
      </c>
    </row>
    <row r="8" spans="1:11" x14ac:dyDescent="0.25">
      <c r="A8" s="136"/>
    </row>
    <row r="9" spans="1:11" s="202" customFormat="1" ht="60" x14ac:dyDescent="0.25">
      <c r="A9" s="200" t="s">
        <v>39</v>
      </c>
      <c r="B9" s="201" t="s">
        <v>215</v>
      </c>
      <c r="C9" s="201" t="s">
        <v>216</v>
      </c>
      <c r="D9" s="200" t="s">
        <v>40</v>
      </c>
      <c r="E9" s="201" t="s">
        <v>41</v>
      </c>
      <c r="F9" s="201" t="s">
        <v>42</v>
      </c>
      <c r="G9" s="201" t="s">
        <v>43</v>
      </c>
      <c r="H9" s="201" t="s">
        <v>44</v>
      </c>
    </row>
    <row r="10" spans="1:11" x14ac:dyDescent="0.25">
      <c r="A10" s="685">
        <v>45748</v>
      </c>
      <c r="B10" s="241"/>
      <c r="C10" s="241"/>
      <c r="D10" s="242">
        <v>45792</v>
      </c>
      <c r="E10" s="242">
        <v>45792</v>
      </c>
      <c r="F10" s="205">
        <f>IF((E10-D10)&lt;0,0,E10-D10)</f>
        <v>0</v>
      </c>
      <c r="G10" s="205">
        <f>IF(F10&gt;0,B10,B10-C10)</f>
        <v>0</v>
      </c>
      <c r="H10" s="243">
        <v>0</v>
      </c>
      <c r="J10" s="654"/>
      <c r="K10" s="206"/>
    </row>
    <row r="11" spans="1:11" x14ac:dyDescent="0.25">
      <c r="A11" s="685">
        <v>45778</v>
      </c>
      <c r="B11" s="241"/>
      <c r="C11" s="241"/>
      <c r="D11" s="242">
        <v>45823</v>
      </c>
      <c r="E11" s="242">
        <v>45823</v>
      </c>
      <c r="F11" s="205">
        <f t="shared" ref="F11:F21" si="0">IF((E11-D11)&lt;0,0,E11-D11)</f>
        <v>0</v>
      </c>
      <c r="G11" s="205">
        <f t="shared" ref="G11:G21" si="1">IF(F11&gt;0,B11,B11-C11)</f>
        <v>0</v>
      </c>
      <c r="H11" s="243">
        <v>0</v>
      </c>
      <c r="K11" s="206"/>
    </row>
    <row r="12" spans="1:11" x14ac:dyDescent="0.25">
      <c r="A12" s="685">
        <v>45809</v>
      </c>
      <c r="B12" s="241"/>
      <c r="C12" s="241"/>
      <c r="D12" s="242">
        <v>45853</v>
      </c>
      <c r="E12" s="242">
        <v>45853</v>
      </c>
      <c r="F12" s="205">
        <f t="shared" si="0"/>
        <v>0</v>
      </c>
      <c r="G12" s="205">
        <f t="shared" si="1"/>
        <v>0</v>
      </c>
      <c r="H12" s="243">
        <v>0</v>
      </c>
      <c r="K12" s="206"/>
    </row>
    <row r="13" spans="1:11" x14ac:dyDescent="0.25">
      <c r="A13" s="685">
        <v>45839</v>
      </c>
      <c r="B13" s="241"/>
      <c r="C13" s="241"/>
      <c r="D13" s="242">
        <v>45884</v>
      </c>
      <c r="E13" s="242">
        <v>45884</v>
      </c>
      <c r="F13" s="205">
        <f t="shared" si="0"/>
        <v>0</v>
      </c>
      <c r="G13" s="205">
        <f t="shared" si="1"/>
        <v>0</v>
      </c>
      <c r="H13" s="243">
        <v>0</v>
      </c>
      <c r="K13" s="206"/>
    </row>
    <row r="14" spans="1:11" x14ac:dyDescent="0.25">
      <c r="A14" s="685">
        <v>45870</v>
      </c>
      <c r="B14" s="241"/>
      <c r="C14" s="241"/>
      <c r="D14" s="242">
        <v>45915</v>
      </c>
      <c r="E14" s="242">
        <v>45915</v>
      </c>
      <c r="F14" s="205">
        <f t="shared" si="0"/>
        <v>0</v>
      </c>
      <c r="G14" s="205">
        <f t="shared" si="1"/>
        <v>0</v>
      </c>
      <c r="H14" s="243">
        <v>0</v>
      </c>
      <c r="K14" s="206"/>
    </row>
    <row r="15" spans="1:11" x14ac:dyDescent="0.25">
      <c r="A15" s="685">
        <v>45901</v>
      </c>
      <c r="B15" s="241"/>
      <c r="C15" s="241"/>
      <c r="D15" s="242">
        <v>45945</v>
      </c>
      <c r="E15" s="242">
        <v>45945</v>
      </c>
      <c r="F15" s="205">
        <f t="shared" si="0"/>
        <v>0</v>
      </c>
      <c r="G15" s="205">
        <f t="shared" si="1"/>
        <v>0</v>
      </c>
      <c r="H15" s="243">
        <v>0</v>
      </c>
      <c r="K15" s="206"/>
    </row>
    <row r="16" spans="1:11" x14ac:dyDescent="0.25">
      <c r="A16" s="685">
        <v>45931</v>
      </c>
      <c r="B16" s="241"/>
      <c r="C16" s="241"/>
      <c r="D16" s="242">
        <v>45976</v>
      </c>
      <c r="E16" s="242">
        <v>45976</v>
      </c>
      <c r="F16" s="205">
        <f t="shared" si="0"/>
        <v>0</v>
      </c>
      <c r="G16" s="205">
        <f t="shared" si="1"/>
        <v>0</v>
      </c>
      <c r="H16" s="243">
        <v>0</v>
      </c>
      <c r="K16" s="206"/>
    </row>
    <row r="17" spans="1:11" x14ac:dyDescent="0.25">
      <c r="A17" s="685">
        <v>45962</v>
      </c>
      <c r="B17" s="241"/>
      <c r="C17" s="241"/>
      <c r="D17" s="242">
        <v>46006</v>
      </c>
      <c r="E17" s="242">
        <v>46006</v>
      </c>
      <c r="F17" s="205">
        <f t="shared" si="0"/>
        <v>0</v>
      </c>
      <c r="G17" s="205">
        <f t="shared" si="1"/>
        <v>0</v>
      </c>
      <c r="H17" s="243">
        <v>0</v>
      </c>
      <c r="K17" s="206"/>
    </row>
    <row r="18" spans="1:11" x14ac:dyDescent="0.25">
      <c r="A18" s="685">
        <v>45992</v>
      </c>
      <c r="B18" s="241"/>
      <c r="C18" s="241"/>
      <c r="D18" s="242">
        <v>46037</v>
      </c>
      <c r="E18" s="242">
        <v>46037</v>
      </c>
      <c r="F18" s="205">
        <f t="shared" si="0"/>
        <v>0</v>
      </c>
      <c r="G18" s="205">
        <f t="shared" si="1"/>
        <v>0</v>
      </c>
      <c r="H18" s="243">
        <v>0</v>
      </c>
      <c r="K18" s="206"/>
    </row>
    <row r="19" spans="1:11" x14ac:dyDescent="0.25">
      <c r="A19" s="685">
        <v>46023</v>
      </c>
      <c r="B19" s="241"/>
      <c r="C19" s="241"/>
      <c r="D19" s="242">
        <v>46068</v>
      </c>
      <c r="E19" s="242">
        <v>46068</v>
      </c>
      <c r="F19" s="205">
        <f t="shared" si="0"/>
        <v>0</v>
      </c>
      <c r="G19" s="205">
        <f t="shared" si="1"/>
        <v>0</v>
      </c>
      <c r="H19" s="243">
        <v>0</v>
      </c>
      <c r="K19" s="206"/>
    </row>
    <row r="20" spans="1:11" x14ac:dyDescent="0.25">
      <c r="A20" s="685">
        <v>46054</v>
      </c>
      <c r="B20" s="241"/>
      <c r="C20" s="241"/>
      <c r="D20" s="242">
        <v>46096</v>
      </c>
      <c r="E20" s="242">
        <v>46096</v>
      </c>
      <c r="F20" s="205">
        <f t="shared" si="0"/>
        <v>0</v>
      </c>
      <c r="G20" s="205">
        <f t="shared" si="1"/>
        <v>0</v>
      </c>
      <c r="H20" s="243">
        <v>0</v>
      </c>
      <c r="K20" s="206"/>
    </row>
    <row r="21" spans="1:11" x14ac:dyDescent="0.25">
      <c r="A21" s="685">
        <v>46082</v>
      </c>
      <c r="B21" s="241"/>
      <c r="C21" s="241"/>
      <c r="D21" s="242">
        <v>46127</v>
      </c>
      <c r="E21" s="242">
        <v>46127</v>
      </c>
      <c r="F21" s="205">
        <f t="shared" si="0"/>
        <v>0</v>
      </c>
      <c r="G21" s="205">
        <f t="shared" si="1"/>
        <v>0</v>
      </c>
      <c r="H21" s="243">
        <v>0</v>
      </c>
      <c r="K21" s="206"/>
    </row>
    <row r="22" spans="1:11" x14ac:dyDescent="0.25">
      <c r="A22" s="207" t="s">
        <v>208</v>
      </c>
      <c r="B22" s="208">
        <f>SUM(B10:B21)</f>
        <v>0</v>
      </c>
      <c r="C22" s="208">
        <f>SUM(C10:C21)</f>
        <v>0</v>
      </c>
      <c r="D22" s="209"/>
      <c r="E22" s="209"/>
      <c r="F22" s="210"/>
      <c r="G22" s="210"/>
      <c r="H22" s="210"/>
      <c r="K22" s="206"/>
    </row>
    <row r="23" spans="1:11" s="212" customFormat="1" x14ac:dyDescent="0.25">
      <c r="A23" s="919" t="s">
        <v>45</v>
      </c>
      <c r="B23" s="919"/>
      <c r="C23" s="919"/>
      <c r="D23" s="919"/>
      <c r="E23" s="919"/>
      <c r="F23" s="919"/>
      <c r="G23" s="211">
        <f>SUM(G10:G21)</f>
        <v>0</v>
      </c>
      <c r="H23" s="211">
        <f>SUM(H10:H21)</f>
        <v>0</v>
      </c>
    </row>
    <row r="24" spans="1:11" s="212" customFormat="1" x14ac:dyDescent="0.25">
      <c r="A24" s="213"/>
      <c r="B24" s="213"/>
      <c r="C24" s="213"/>
      <c r="D24" s="213"/>
      <c r="E24" s="213"/>
      <c r="F24" s="213"/>
      <c r="G24" s="214"/>
      <c r="H24" s="214"/>
    </row>
    <row r="25" spans="1:11" s="212" customFormat="1" x14ac:dyDescent="0.25">
      <c r="A25" s="213"/>
      <c r="B25" s="213"/>
      <c r="C25" s="213"/>
      <c r="D25" s="213"/>
      <c r="E25" s="213"/>
      <c r="F25" s="213"/>
      <c r="G25" s="214"/>
      <c r="H25" s="214"/>
    </row>
    <row r="26" spans="1:11" x14ac:dyDescent="0.25">
      <c r="A26" s="215" t="s">
        <v>46</v>
      </c>
      <c r="B26" s="216"/>
      <c r="C26" s="216"/>
      <c r="D26" s="216"/>
      <c r="E26" s="216"/>
      <c r="F26" s="216"/>
      <c r="G26" s="216"/>
      <c r="H26" s="216"/>
    </row>
    <row r="27" spans="1:11" x14ac:dyDescent="0.25">
      <c r="A27" s="215"/>
      <c r="B27" s="216"/>
      <c r="C27" s="216"/>
      <c r="D27" s="216"/>
      <c r="E27" s="216"/>
      <c r="F27" s="216"/>
      <c r="G27" s="216"/>
      <c r="H27" s="216"/>
    </row>
    <row r="28" spans="1:11" ht="60" x14ac:dyDescent="0.25">
      <c r="A28" s="200" t="s">
        <v>39</v>
      </c>
      <c r="B28" s="201" t="s">
        <v>215</v>
      </c>
      <c r="C28" s="201" t="s">
        <v>216</v>
      </c>
      <c r="D28" s="200" t="s">
        <v>40</v>
      </c>
      <c r="E28" s="201" t="s">
        <v>41</v>
      </c>
      <c r="F28" s="201" t="s">
        <v>42</v>
      </c>
      <c r="G28" s="201" t="s">
        <v>43</v>
      </c>
      <c r="H28" s="201" t="s">
        <v>44</v>
      </c>
    </row>
    <row r="29" spans="1:11" x14ac:dyDescent="0.25">
      <c r="A29" s="203">
        <f>A10</f>
        <v>45748</v>
      </c>
      <c r="B29" s="244"/>
      <c r="C29" s="245"/>
      <c r="D29" s="204">
        <f>D10</f>
        <v>45792</v>
      </c>
      <c r="E29" s="204">
        <f>E10</f>
        <v>45792</v>
      </c>
      <c r="F29" s="205">
        <f>IF((E29-D29)&lt;0,0,E29-D29)</f>
        <v>0</v>
      </c>
      <c r="G29" s="205">
        <f>IF(F29&gt;0,B29,IF((B29-C29)&lt;0,0,(B29-C29)))</f>
        <v>0</v>
      </c>
      <c r="H29" s="243">
        <v>0</v>
      </c>
    </row>
    <row r="30" spans="1:11" x14ac:dyDescent="0.25">
      <c r="A30" s="203">
        <f t="shared" ref="A30:A40" si="2">A11</f>
        <v>45778</v>
      </c>
      <c r="B30" s="241"/>
      <c r="C30" s="245"/>
      <c r="D30" s="204">
        <f t="shared" ref="D30:E30" si="3">D11</f>
        <v>45823</v>
      </c>
      <c r="E30" s="204">
        <f t="shared" si="3"/>
        <v>45823</v>
      </c>
      <c r="F30" s="205">
        <f t="shared" ref="F30:F40" si="4">IF((E30-D30)&lt;0,0,E30-D30)</f>
        <v>0</v>
      </c>
      <c r="G30" s="205">
        <f t="shared" ref="G30:G40" si="5">IF(F30&gt;0,B30,IF((B30-C30)&lt;0,0,(B30-C30)))</f>
        <v>0</v>
      </c>
      <c r="H30" s="243">
        <v>0</v>
      </c>
    </row>
    <row r="31" spans="1:11" x14ac:dyDescent="0.25">
      <c r="A31" s="203">
        <f t="shared" si="2"/>
        <v>45809</v>
      </c>
      <c r="B31" s="241"/>
      <c r="C31" s="245"/>
      <c r="D31" s="204">
        <f t="shared" ref="D31:E31" si="6">D12</f>
        <v>45853</v>
      </c>
      <c r="E31" s="204">
        <f t="shared" si="6"/>
        <v>45853</v>
      </c>
      <c r="F31" s="205">
        <f t="shared" si="4"/>
        <v>0</v>
      </c>
      <c r="G31" s="205">
        <f t="shared" si="5"/>
        <v>0</v>
      </c>
      <c r="H31" s="243">
        <v>0</v>
      </c>
    </row>
    <row r="32" spans="1:11" x14ac:dyDescent="0.25">
      <c r="A32" s="203">
        <f t="shared" si="2"/>
        <v>45839</v>
      </c>
      <c r="B32" s="246"/>
      <c r="C32" s="247"/>
      <c r="D32" s="204">
        <f t="shared" ref="D32:E32" si="7">D13</f>
        <v>45884</v>
      </c>
      <c r="E32" s="204">
        <f t="shared" si="7"/>
        <v>45884</v>
      </c>
      <c r="F32" s="205">
        <f t="shared" si="4"/>
        <v>0</v>
      </c>
      <c r="G32" s="205">
        <f t="shared" si="5"/>
        <v>0</v>
      </c>
      <c r="H32" s="243">
        <v>0</v>
      </c>
      <c r="K32" s="217"/>
    </row>
    <row r="33" spans="1:11" x14ac:dyDescent="0.25">
      <c r="A33" s="203">
        <f t="shared" si="2"/>
        <v>45870</v>
      </c>
      <c r="B33" s="248"/>
      <c r="C33" s="247"/>
      <c r="D33" s="204">
        <f t="shared" ref="D33:E33" si="8">D14</f>
        <v>45915</v>
      </c>
      <c r="E33" s="204">
        <f t="shared" si="8"/>
        <v>45915</v>
      </c>
      <c r="F33" s="205">
        <f t="shared" si="4"/>
        <v>0</v>
      </c>
      <c r="G33" s="205">
        <f t="shared" si="5"/>
        <v>0</v>
      </c>
      <c r="H33" s="243">
        <v>0</v>
      </c>
      <c r="K33" s="206"/>
    </row>
    <row r="34" spans="1:11" x14ac:dyDescent="0.25">
      <c r="A34" s="203">
        <f t="shared" si="2"/>
        <v>45901</v>
      </c>
      <c r="B34" s="241"/>
      <c r="C34" s="245"/>
      <c r="D34" s="204">
        <f t="shared" ref="D34:E34" si="9">D15</f>
        <v>45945</v>
      </c>
      <c r="E34" s="204">
        <f t="shared" si="9"/>
        <v>45945</v>
      </c>
      <c r="F34" s="205">
        <f t="shared" si="4"/>
        <v>0</v>
      </c>
      <c r="G34" s="205">
        <f t="shared" si="5"/>
        <v>0</v>
      </c>
      <c r="H34" s="243">
        <v>0</v>
      </c>
    </row>
    <row r="35" spans="1:11" x14ac:dyDescent="0.25">
      <c r="A35" s="203">
        <f t="shared" si="2"/>
        <v>45931</v>
      </c>
      <c r="B35" s="241"/>
      <c r="C35" s="245"/>
      <c r="D35" s="204">
        <f t="shared" ref="D35:E35" si="10">D16</f>
        <v>45976</v>
      </c>
      <c r="E35" s="204">
        <f t="shared" si="10"/>
        <v>45976</v>
      </c>
      <c r="F35" s="205">
        <f t="shared" si="4"/>
        <v>0</v>
      </c>
      <c r="G35" s="205">
        <f t="shared" si="5"/>
        <v>0</v>
      </c>
      <c r="H35" s="243">
        <v>0</v>
      </c>
      <c r="K35" s="217"/>
    </row>
    <row r="36" spans="1:11" x14ac:dyDescent="0.25">
      <c r="A36" s="203">
        <f t="shared" si="2"/>
        <v>45962</v>
      </c>
      <c r="B36" s="241"/>
      <c r="C36" s="245"/>
      <c r="D36" s="204">
        <f t="shared" ref="D36:E36" si="11">D17</f>
        <v>46006</v>
      </c>
      <c r="E36" s="204">
        <f t="shared" si="11"/>
        <v>46006</v>
      </c>
      <c r="F36" s="205">
        <f t="shared" si="4"/>
        <v>0</v>
      </c>
      <c r="G36" s="205">
        <f t="shared" si="5"/>
        <v>0</v>
      </c>
      <c r="H36" s="243">
        <v>0</v>
      </c>
      <c r="K36" s="217"/>
    </row>
    <row r="37" spans="1:11" x14ac:dyDescent="0.25">
      <c r="A37" s="203">
        <f t="shared" si="2"/>
        <v>45992</v>
      </c>
      <c r="B37" s="241"/>
      <c r="C37" s="245"/>
      <c r="D37" s="204">
        <f t="shared" ref="D37:E37" si="12">D18</f>
        <v>46037</v>
      </c>
      <c r="E37" s="204">
        <f t="shared" si="12"/>
        <v>46037</v>
      </c>
      <c r="F37" s="205">
        <f t="shared" si="4"/>
        <v>0</v>
      </c>
      <c r="G37" s="205">
        <f t="shared" si="5"/>
        <v>0</v>
      </c>
      <c r="H37" s="243">
        <v>0</v>
      </c>
    </row>
    <row r="38" spans="1:11" x14ac:dyDescent="0.25">
      <c r="A38" s="203">
        <f t="shared" si="2"/>
        <v>46023</v>
      </c>
      <c r="B38" s="241"/>
      <c r="C38" s="245"/>
      <c r="D38" s="204">
        <f t="shared" ref="D38:E38" si="13">D19</f>
        <v>46068</v>
      </c>
      <c r="E38" s="204">
        <f t="shared" si="13"/>
        <v>46068</v>
      </c>
      <c r="F38" s="205">
        <f t="shared" si="4"/>
        <v>0</v>
      </c>
      <c r="G38" s="205">
        <f t="shared" si="5"/>
        <v>0</v>
      </c>
      <c r="H38" s="243">
        <v>0</v>
      </c>
    </row>
    <row r="39" spans="1:11" x14ac:dyDescent="0.25">
      <c r="A39" s="203">
        <f t="shared" si="2"/>
        <v>46054</v>
      </c>
      <c r="B39" s="241"/>
      <c r="C39" s="245"/>
      <c r="D39" s="204">
        <f t="shared" ref="D39:E39" si="14">D20</f>
        <v>46096</v>
      </c>
      <c r="E39" s="204">
        <f t="shared" si="14"/>
        <v>46096</v>
      </c>
      <c r="F39" s="205">
        <f t="shared" si="4"/>
        <v>0</v>
      </c>
      <c r="G39" s="205">
        <f t="shared" si="5"/>
        <v>0</v>
      </c>
      <c r="H39" s="243">
        <v>0</v>
      </c>
    </row>
    <row r="40" spans="1:11" x14ac:dyDescent="0.25">
      <c r="A40" s="203">
        <f t="shared" si="2"/>
        <v>46082</v>
      </c>
      <c r="B40" s="241"/>
      <c r="C40" s="245"/>
      <c r="D40" s="204">
        <f t="shared" ref="D40:E40" si="15">D21</f>
        <v>46127</v>
      </c>
      <c r="E40" s="204">
        <f t="shared" si="15"/>
        <v>46127</v>
      </c>
      <c r="F40" s="205">
        <f t="shared" si="4"/>
        <v>0</v>
      </c>
      <c r="G40" s="205">
        <f t="shared" si="5"/>
        <v>0</v>
      </c>
      <c r="H40" s="243">
        <v>0</v>
      </c>
    </row>
    <row r="41" spans="1:11" x14ac:dyDescent="0.25">
      <c r="A41" s="218" t="s">
        <v>208</v>
      </c>
      <c r="B41" s="219">
        <f>SUM(B29:B40)</f>
        <v>0</v>
      </c>
      <c r="C41" s="219">
        <f>SUM(C29:C40)</f>
        <v>0</v>
      </c>
      <c r="D41" s="220"/>
      <c r="E41" s="220"/>
      <c r="F41" s="221"/>
      <c r="G41" s="221">
        <f>SUM(G29:G40)</f>
        <v>0</v>
      </c>
      <c r="H41" s="221">
        <f>SUM(H29:H40)</f>
        <v>0</v>
      </c>
    </row>
    <row r="42" spans="1:11" x14ac:dyDescent="0.25">
      <c r="A42" s="216"/>
      <c r="B42" s="216"/>
      <c r="C42" s="216"/>
      <c r="D42" s="216"/>
      <c r="E42" s="216"/>
      <c r="F42" s="216"/>
      <c r="G42" s="216"/>
      <c r="H42" s="216"/>
    </row>
    <row r="43" spans="1:11" x14ac:dyDescent="0.25">
      <c r="A43" s="215" t="s">
        <v>644</v>
      </c>
      <c r="B43" s="216"/>
      <c r="C43" s="216"/>
      <c r="D43" s="216"/>
      <c r="E43" s="216"/>
      <c r="F43" s="216"/>
      <c r="G43" s="216"/>
      <c r="H43" s="216"/>
    </row>
    <row r="44" spans="1:11" x14ac:dyDescent="0.25">
      <c r="A44" s="216"/>
      <c r="B44" s="216"/>
      <c r="C44" s="216"/>
      <c r="D44" s="216"/>
      <c r="E44" s="216"/>
      <c r="F44" s="216"/>
      <c r="G44" s="216"/>
      <c r="H44" s="216"/>
    </row>
    <row r="45" spans="1:11" ht="60" x14ac:dyDescent="0.25">
      <c r="A45" s="222" t="s">
        <v>47</v>
      </c>
      <c r="B45" s="223" t="s">
        <v>219</v>
      </c>
      <c r="C45" s="223" t="s">
        <v>218</v>
      </c>
      <c r="D45" s="222" t="s">
        <v>40</v>
      </c>
      <c r="E45" s="223" t="s">
        <v>41</v>
      </c>
      <c r="F45" s="223" t="s">
        <v>42</v>
      </c>
      <c r="G45" s="223" t="s">
        <v>43</v>
      </c>
      <c r="H45" s="223" t="s">
        <v>44</v>
      </c>
    </row>
    <row r="46" spans="1:11" x14ac:dyDescent="0.25">
      <c r="A46" s="224"/>
      <c r="B46" s="224"/>
      <c r="C46" s="224"/>
      <c r="D46" s="224"/>
      <c r="E46" s="224"/>
      <c r="F46" s="224"/>
      <c r="G46" s="224"/>
      <c r="H46" s="224"/>
    </row>
    <row r="47" spans="1:11" s="227" customFormat="1" x14ac:dyDescent="0.25">
      <c r="A47" s="251">
        <v>45444</v>
      </c>
      <c r="B47" s="249"/>
      <c r="C47" s="249"/>
      <c r="D47" s="250">
        <v>45853</v>
      </c>
      <c r="E47" s="250">
        <v>45853</v>
      </c>
      <c r="F47" s="225">
        <f>IF((E47-D47)&gt;0,E47-D47,0)</f>
        <v>0</v>
      </c>
      <c r="G47" s="226">
        <f>IF(E47-D47&gt;0,B47,B47-C47)</f>
        <v>0</v>
      </c>
      <c r="H47" s="626">
        <v>0</v>
      </c>
    </row>
    <row r="48" spans="1:11" s="227" customFormat="1" x14ac:dyDescent="0.25">
      <c r="A48" s="252">
        <v>45992</v>
      </c>
      <c r="B48" s="625"/>
      <c r="C48" s="625"/>
      <c r="D48" s="686">
        <v>46037</v>
      </c>
      <c r="E48" s="686">
        <v>46037</v>
      </c>
      <c r="F48" s="228">
        <f>IF((E48-D48)&gt;0,E48-D48,0)</f>
        <v>0</v>
      </c>
      <c r="G48" s="226">
        <f>IF(E48-D48&gt;0,B48,B48-C48)</f>
        <v>0</v>
      </c>
      <c r="H48" s="626">
        <v>0</v>
      </c>
    </row>
    <row r="49" spans="1:8" x14ac:dyDescent="0.25">
      <c r="A49" s="229"/>
      <c r="B49" s="229"/>
      <c r="C49" s="229"/>
      <c r="D49" s="229"/>
      <c r="E49" s="229"/>
      <c r="F49" s="229"/>
      <c r="G49" s="229"/>
      <c r="H49" s="229"/>
    </row>
    <row r="50" spans="1:8" x14ac:dyDescent="0.25">
      <c r="A50" s="230"/>
      <c r="B50" s="230"/>
      <c r="C50" s="230"/>
      <c r="D50" s="230"/>
      <c r="E50" s="230"/>
      <c r="F50" s="230"/>
      <c r="G50" s="230"/>
      <c r="H50" s="230"/>
    </row>
    <row r="51" spans="1:8" x14ac:dyDescent="0.25">
      <c r="A51" s="905" t="s">
        <v>48</v>
      </c>
      <c r="B51" s="905"/>
      <c r="C51" s="905"/>
      <c r="D51" s="905"/>
      <c r="E51" s="905"/>
      <c r="F51" s="905"/>
      <c r="G51" s="905"/>
      <c r="H51" s="905"/>
    </row>
    <row r="52" spans="1:8" x14ac:dyDescent="0.25">
      <c r="A52" s="842" t="s">
        <v>704</v>
      </c>
      <c r="B52" s="842"/>
      <c r="C52" s="842"/>
      <c r="D52" s="842"/>
      <c r="E52" s="842"/>
      <c r="F52" s="842"/>
      <c r="G52" s="842"/>
      <c r="H52" s="842"/>
    </row>
    <row r="53" spans="1:8" x14ac:dyDescent="0.25">
      <c r="A53" s="842" t="s">
        <v>49</v>
      </c>
      <c r="B53" s="842"/>
      <c r="C53" s="842"/>
      <c r="D53" s="842"/>
      <c r="E53" s="842"/>
      <c r="F53" s="842"/>
      <c r="G53" s="842"/>
      <c r="H53" s="842"/>
    </row>
    <row r="54" spans="1:8" ht="46.5" customHeight="1" x14ac:dyDescent="0.25">
      <c r="A54" s="906" t="s">
        <v>50</v>
      </c>
      <c r="B54" s="907"/>
      <c r="C54" s="907"/>
      <c r="D54" s="907"/>
      <c r="E54" s="907"/>
      <c r="F54" s="907"/>
      <c r="G54" s="907"/>
      <c r="H54" s="907"/>
    </row>
    <row r="55" spans="1:8" x14ac:dyDescent="0.25">
      <c r="A55" s="231"/>
      <c r="B55" s="231"/>
      <c r="C55" s="231"/>
      <c r="D55" s="231"/>
      <c r="E55" s="231"/>
      <c r="F55" s="231"/>
      <c r="G55" s="231"/>
    </row>
    <row r="56" spans="1:8" x14ac:dyDescent="0.25">
      <c r="A56" s="231"/>
      <c r="B56" s="231"/>
      <c r="C56" s="231"/>
      <c r="D56" s="231"/>
      <c r="E56" s="231"/>
      <c r="F56" s="231"/>
      <c r="G56" s="231"/>
    </row>
    <row r="57" spans="1:8" x14ac:dyDescent="0.25">
      <c r="A57" s="908" t="s">
        <v>51</v>
      </c>
      <c r="B57" s="908"/>
      <c r="C57" s="908"/>
      <c r="D57" s="908"/>
      <c r="E57" s="908"/>
      <c r="F57" s="908"/>
      <c r="G57" s="908"/>
      <c r="H57" s="908"/>
    </row>
    <row r="58" spans="1:8" x14ac:dyDescent="0.25">
      <c r="A58" s="866" t="s">
        <v>705</v>
      </c>
      <c r="B58" s="866"/>
      <c r="C58" s="866"/>
      <c r="D58" s="866"/>
      <c r="E58" s="866"/>
      <c r="F58" s="866"/>
      <c r="G58" s="866"/>
      <c r="H58" s="866"/>
    </row>
    <row r="59" spans="1:8" x14ac:dyDescent="0.25">
      <c r="A59" s="910" t="s">
        <v>52</v>
      </c>
      <c r="B59" s="910"/>
      <c r="C59" s="910"/>
      <c r="D59" s="910"/>
      <c r="E59" s="910"/>
      <c r="F59" s="910"/>
      <c r="G59" s="910"/>
      <c r="H59" s="910"/>
    </row>
    <row r="60" spans="1:8" x14ac:dyDescent="0.25">
      <c r="A60" s="232"/>
      <c r="B60" s="233"/>
      <c r="C60" s="233"/>
      <c r="D60" s="233"/>
      <c r="E60" s="233"/>
      <c r="F60" s="233"/>
      <c r="G60" s="233"/>
      <c r="H60" s="233"/>
    </row>
    <row r="61" spans="1:8" x14ac:dyDescent="0.25">
      <c r="A61" s="234" t="s">
        <v>53</v>
      </c>
      <c r="B61" s="911" t="s">
        <v>30</v>
      </c>
      <c r="C61" s="912"/>
      <c r="D61" s="913"/>
      <c r="E61" s="914" t="s">
        <v>54</v>
      </c>
      <c r="F61" s="915"/>
      <c r="G61" s="916"/>
      <c r="H61" s="235" t="s">
        <v>35</v>
      </c>
    </row>
    <row r="62" spans="1:8" ht="13.5" customHeight="1" x14ac:dyDescent="0.25">
      <c r="A62" s="236">
        <v>1</v>
      </c>
      <c r="B62" s="917"/>
      <c r="C62" s="918"/>
      <c r="D62" s="918"/>
      <c r="E62" s="902"/>
      <c r="F62" s="903"/>
      <c r="G62" s="903"/>
      <c r="H62" s="253"/>
    </row>
    <row r="63" spans="1:8" ht="13.5" customHeight="1" x14ac:dyDescent="0.25">
      <c r="A63" s="236">
        <v>2</v>
      </c>
      <c r="B63" s="917"/>
      <c r="C63" s="918"/>
      <c r="D63" s="918"/>
      <c r="E63" s="902"/>
      <c r="F63" s="903"/>
      <c r="G63" s="903"/>
      <c r="H63" s="254"/>
    </row>
    <row r="64" spans="1:8" ht="13.5" customHeight="1" x14ac:dyDescent="0.25">
      <c r="A64" s="236">
        <v>3</v>
      </c>
      <c r="B64" s="917"/>
      <c r="C64" s="918"/>
      <c r="D64" s="918"/>
      <c r="E64" s="902"/>
      <c r="F64" s="903"/>
      <c r="G64" s="903"/>
      <c r="H64" s="254"/>
    </row>
    <row r="65" spans="1:8" s="212" customFormat="1" x14ac:dyDescent="0.25">
      <c r="A65" s="909" t="s">
        <v>36</v>
      </c>
      <c r="B65" s="909"/>
      <c r="C65" s="909"/>
      <c r="D65" s="909"/>
      <c r="E65" s="909"/>
      <c r="F65" s="909"/>
      <c r="G65" s="909"/>
      <c r="H65" s="237">
        <f>+SUM(H62:H62)</f>
        <v>0</v>
      </c>
    </row>
    <row r="66" spans="1:8" x14ac:dyDescent="0.25">
      <c r="A66" s="238"/>
    </row>
    <row r="67" spans="1:8" ht="15" customHeight="1" x14ac:dyDescent="0.25">
      <c r="A67" s="904" t="s">
        <v>55</v>
      </c>
      <c r="B67" s="904"/>
      <c r="C67" s="904"/>
      <c r="D67" s="904"/>
      <c r="E67" s="904"/>
      <c r="F67" s="904"/>
      <c r="G67" s="904"/>
      <c r="H67" s="904"/>
    </row>
    <row r="68" spans="1:8" x14ac:dyDescent="0.25">
      <c r="A68" s="904"/>
      <c r="B68" s="904"/>
      <c r="C68" s="904"/>
      <c r="D68" s="904"/>
      <c r="E68" s="904"/>
      <c r="F68" s="904"/>
      <c r="G68" s="904"/>
      <c r="H68" s="904"/>
    </row>
    <row r="69" spans="1:8" x14ac:dyDescent="0.25">
      <c r="A69" s="239"/>
      <c r="B69" s="240"/>
      <c r="C69" s="240"/>
      <c r="D69" s="240"/>
      <c r="E69" s="240"/>
      <c r="F69" s="240"/>
      <c r="G69" s="240"/>
      <c r="H69" s="240"/>
    </row>
    <row r="70" spans="1:8" x14ac:dyDescent="0.25">
      <c r="A70" s="239"/>
      <c r="B70" s="240"/>
      <c r="C70" s="240"/>
      <c r="D70" s="240"/>
      <c r="E70" s="240"/>
      <c r="F70" s="240"/>
      <c r="G70" s="240"/>
      <c r="H70" s="240"/>
    </row>
    <row r="71" spans="1:8" x14ac:dyDescent="0.25">
      <c r="A71" s="255" t="s">
        <v>226</v>
      </c>
      <c r="E71" s="255" t="s">
        <v>229</v>
      </c>
    </row>
    <row r="72" spans="1:8" x14ac:dyDescent="0.25">
      <c r="A72" s="255" t="s">
        <v>227</v>
      </c>
      <c r="E72" s="255" t="s">
        <v>227</v>
      </c>
    </row>
  </sheetData>
  <sheetProtection algorithmName="SHA-512" hashValue="9clvBxYML7yb96Le3sCmuuy5TujyOIlaOkF0VTBkgJ/Wn/GEc3yNFr7u5wUoDtPheBB+AFTNHuauOS/KFGZOyA==" saltValue="WdaY5n1jBULt3q0m+e4TQQ==" spinCount="100000" sheet="1" formatColumns="0"/>
  <mergeCells count="22">
    <mergeCell ref="E63:G63"/>
    <mergeCell ref="A2:H2"/>
    <mergeCell ref="A3:H3"/>
    <mergeCell ref="A4:H4"/>
    <mergeCell ref="A5:H5"/>
    <mergeCell ref="A23:F23"/>
    <mergeCell ref="E64:G64"/>
    <mergeCell ref="A67:H68"/>
    <mergeCell ref="A51:H51"/>
    <mergeCell ref="A52:H52"/>
    <mergeCell ref="A53:H53"/>
    <mergeCell ref="A54:H54"/>
    <mergeCell ref="A57:H57"/>
    <mergeCell ref="A65:G65"/>
    <mergeCell ref="A58:H58"/>
    <mergeCell ref="A59:H59"/>
    <mergeCell ref="B61:D61"/>
    <mergeCell ref="E61:G61"/>
    <mergeCell ref="B62:D62"/>
    <mergeCell ref="E62:G62"/>
    <mergeCell ref="B63:D63"/>
    <mergeCell ref="B64:D64"/>
  </mergeCells>
  <hyperlinks>
    <hyperlink ref="A1" location="Index!D27" display="Back to Index"/>
  </hyperlinks>
  <printOptions horizontalCentered="1"/>
  <pageMargins left="0.39370078740157483" right="0.39370078740157483" top="0.51181102362204722" bottom="0.51181102362204722" header="0" footer="0"/>
  <pageSetup paperSize="9" orientation="portrait" r:id="rId1"/>
  <rowBreaks count="1" manualBreakCount="1">
    <brk id="41" max="7"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K81"/>
  <sheetViews>
    <sheetView showGridLines="0" view="pageBreakPreview" zoomScaleNormal="100" zoomScaleSheetLayoutView="100" workbookViewId="0">
      <selection activeCell="A14" sqref="A14:H14"/>
    </sheetView>
  </sheetViews>
  <sheetFormatPr defaultColWidth="9.140625" defaultRowHeight="15" x14ac:dyDescent="0.25"/>
  <cols>
    <col min="1" max="1" width="3.140625" style="268" bestFit="1" customWidth="1"/>
    <col min="2" max="2" width="10.7109375" style="268" customWidth="1"/>
    <col min="3" max="3" width="25" style="269" bestFit="1" customWidth="1"/>
    <col min="4" max="4" width="7.5703125" style="269" bestFit="1" customWidth="1"/>
    <col min="5" max="5" width="10.5703125" style="270" bestFit="1" customWidth="1"/>
    <col min="6" max="6" width="10.85546875" style="270" customWidth="1"/>
    <col min="7" max="7" width="6.140625" style="270" bestFit="1" customWidth="1"/>
    <col min="8" max="8" width="9.7109375" style="270" customWidth="1"/>
    <col min="9" max="9" width="13.85546875" style="271" customWidth="1"/>
    <col min="10" max="10" width="13.140625" style="272" bestFit="1" customWidth="1"/>
    <col min="11" max="11" width="12.85546875" style="272" customWidth="1"/>
    <col min="12" max="16384" width="9.140625" style="268"/>
  </cols>
  <sheetData>
    <row r="1" spans="1:11" ht="15.75" x14ac:dyDescent="0.25">
      <c r="A1" s="29" t="s">
        <v>691</v>
      </c>
    </row>
    <row r="2" spans="1:11" x14ac:dyDescent="0.25">
      <c r="A2" s="943" t="str">
        <f>B!A2</f>
        <v>PQR Trading Company</v>
      </c>
      <c r="B2" s="943"/>
      <c r="C2" s="943"/>
      <c r="D2" s="943"/>
      <c r="E2" s="943"/>
      <c r="F2" s="943"/>
      <c r="G2" s="943"/>
      <c r="H2" s="943"/>
      <c r="I2" s="943"/>
    </row>
    <row r="3" spans="1:11" x14ac:dyDescent="0.25">
      <c r="A3" s="943" t="str">
        <f>B!A3</f>
        <v>A.Y: 2026-27</v>
      </c>
      <c r="B3" s="943"/>
      <c r="C3" s="943"/>
      <c r="D3" s="943"/>
      <c r="E3" s="943"/>
      <c r="F3" s="943"/>
      <c r="G3" s="943"/>
      <c r="H3" s="943"/>
      <c r="I3" s="943"/>
    </row>
    <row r="4" spans="1:11" x14ac:dyDescent="0.25">
      <c r="A4" s="938" t="s">
        <v>67</v>
      </c>
      <c r="B4" s="938"/>
      <c r="C4" s="938"/>
      <c r="D4" s="938"/>
      <c r="E4" s="938"/>
      <c r="F4" s="938"/>
      <c r="G4" s="938"/>
      <c r="H4" s="938"/>
      <c r="I4" s="938"/>
    </row>
    <row r="5" spans="1:11" x14ac:dyDescent="0.25">
      <c r="A5" s="944" t="s">
        <v>146</v>
      </c>
      <c r="B5" s="944"/>
      <c r="C5" s="944"/>
      <c r="D5" s="944"/>
      <c r="E5" s="944"/>
      <c r="F5" s="944"/>
      <c r="G5" s="944"/>
      <c r="H5" s="944"/>
      <c r="I5" s="944"/>
    </row>
    <row r="6" spans="1:11" ht="15" customHeight="1" x14ac:dyDescent="0.25">
      <c r="A6" s="273"/>
    </row>
    <row r="7" spans="1:11" s="280" customFormat="1" x14ac:dyDescent="0.25">
      <c r="A7" s="274" t="s">
        <v>31</v>
      </c>
      <c r="B7" s="275" t="s">
        <v>83</v>
      </c>
      <c r="C7" s="275"/>
      <c r="D7" s="275"/>
      <c r="E7" s="276"/>
      <c r="F7" s="275"/>
      <c r="G7" s="275"/>
      <c r="H7" s="275"/>
      <c r="I7" s="277"/>
      <c r="J7" s="278"/>
      <c r="K7" s="279"/>
    </row>
    <row r="8" spans="1:11" ht="45" x14ac:dyDescent="0.25">
      <c r="A8" s="281" t="s">
        <v>84</v>
      </c>
      <c r="B8" s="281" t="s">
        <v>85</v>
      </c>
      <c r="C8" s="281" t="s">
        <v>86</v>
      </c>
      <c r="D8" s="281" t="s">
        <v>87</v>
      </c>
      <c r="E8" s="282" t="s">
        <v>35</v>
      </c>
      <c r="F8" s="281" t="s">
        <v>88</v>
      </c>
      <c r="G8" s="281" t="s">
        <v>89</v>
      </c>
      <c r="H8" s="281" t="s">
        <v>90</v>
      </c>
      <c r="I8" s="283" t="s">
        <v>91</v>
      </c>
      <c r="J8" s="278"/>
      <c r="K8" s="284"/>
    </row>
    <row r="9" spans="1:11" x14ac:dyDescent="0.25">
      <c r="A9" s="256"/>
      <c r="B9" s="256"/>
      <c r="C9" s="256"/>
      <c r="D9" s="256"/>
      <c r="E9" s="257"/>
      <c r="F9" s="256"/>
      <c r="G9" s="256"/>
      <c r="H9" s="256"/>
      <c r="I9" s="258"/>
      <c r="J9" s="278"/>
      <c r="K9" s="284"/>
    </row>
    <row r="10" spans="1:11" x14ac:dyDescent="0.25">
      <c r="A10" s="259"/>
      <c r="B10" s="259"/>
      <c r="C10" s="259"/>
      <c r="D10" s="259"/>
      <c r="E10" s="260"/>
      <c r="F10" s="259"/>
      <c r="G10" s="259"/>
      <c r="H10" s="259"/>
      <c r="I10" s="261"/>
      <c r="J10" s="278"/>
      <c r="K10" s="284"/>
    </row>
    <row r="11" spans="1:11" x14ac:dyDescent="0.25">
      <c r="A11" s="259"/>
      <c r="B11" s="259"/>
      <c r="C11" s="259"/>
      <c r="D11" s="259"/>
      <c r="E11" s="260"/>
      <c r="F11" s="259"/>
      <c r="G11" s="259"/>
      <c r="H11" s="259"/>
      <c r="I11" s="261"/>
      <c r="J11" s="278"/>
      <c r="K11" s="284"/>
    </row>
    <row r="12" spans="1:11" x14ac:dyDescent="0.25">
      <c r="A12" s="259"/>
      <c r="B12" s="259"/>
      <c r="C12" s="259"/>
      <c r="D12" s="259"/>
      <c r="E12" s="260"/>
      <c r="F12" s="259"/>
      <c r="G12" s="259"/>
      <c r="H12" s="259"/>
      <c r="I12" s="261"/>
      <c r="J12" s="278"/>
      <c r="K12" s="284"/>
    </row>
    <row r="13" spans="1:11" x14ac:dyDescent="0.25">
      <c r="A13" s="262"/>
      <c r="B13" s="263"/>
      <c r="C13" s="263"/>
      <c r="D13" s="263"/>
      <c r="E13" s="264"/>
      <c r="F13" s="263"/>
      <c r="G13" s="263"/>
      <c r="H13" s="263"/>
      <c r="I13" s="265"/>
      <c r="J13" s="278"/>
      <c r="K13" s="284"/>
    </row>
    <row r="14" spans="1:11" x14ac:dyDescent="0.25">
      <c r="A14" s="942" t="s">
        <v>45</v>
      </c>
      <c r="B14" s="942"/>
      <c r="C14" s="942"/>
      <c r="D14" s="942"/>
      <c r="E14" s="942"/>
      <c r="F14" s="942"/>
      <c r="G14" s="942"/>
      <c r="H14" s="942"/>
      <c r="I14" s="315">
        <f>SUM(I9:I13)</f>
        <v>0</v>
      </c>
      <c r="J14" s="288"/>
    </row>
    <row r="15" spans="1:11" ht="15" customHeight="1" x14ac:dyDescent="0.25">
      <c r="A15" s="289"/>
      <c r="B15" s="290"/>
      <c r="C15" s="290"/>
      <c r="D15" s="290"/>
      <c r="E15" s="291"/>
      <c r="F15" s="292"/>
      <c r="G15" s="290"/>
      <c r="H15" s="293"/>
      <c r="I15" s="294"/>
    </row>
    <row r="16" spans="1:11" s="280" customFormat="1" x14ac:dyDescent="0.25">
      <c r="A16" s="295" t="s">
        <v>92</v>
      </c>
      <c r="B16" s="275" t="s">
        <v>93</v>
      </c>
      <c r="C16" s="275"/>
      <c r="D16" s="275"/>
      <c r="E16" s="276"/>
      <c r="F16" s="296"/>
      <c r="G16" s="275"/>
      <c r="H16" s="297"/>
      <c r="I16" s="276"/>
      <c r="J16" s="279"/>
      <c r="K16" s="279"/>
    </row>
    <row r="17" spans="1:9" ht="45" x14ac:dyDescent="0.25">
      <c r="A17" s="281" t="s">
        <v>84</v>
      </c>
      <c r="B17" s="281" t="s">
        <v>85</v>
      </c>
      <c r="C17" s="281" t="s">
        <v>86</v>
      </c>
      <c r="D17" s="281" t="s">
        <v>87</v>
      </c>
      <c r="E17" s="282" t="s">
        <v>35</v>
      </c>
      <c r="F17" s="281" t="s">
        <v>88</v>
      </c>
      <c r="G17" s="281" t="s">
        <v>89</v>
      </c>
      <c r="H17" s="281" t="s">
        <v>90</v>
      </c>
      <c r="I17" s="283" t="s">
        <v>91</v>
      </c>
    </row>
    <row r="18" spans="1:9" x14ac:dyDescent="0.25">
      <c r="A18" s="266"/>
      <c r="B18" s="263"/>
      <c r="C18" s="263"/>
      <c r="D18" s="263"/>
      <c r="E18" s="264"/>
      <c r="F18" s="263"/>
      <c r="G18" s="263"/>
      <c r="H18" s="263"/>
      <c r="I18" s="265"/>
    </row>
    <row r="19" spans="1:9" x14ac:dyDescent="0.25">
      <c r="A19" s="267"/>
      <c r="B19" s="259"/>
      <c r="C19" s="259"/>
      <c r="D19" s="259"/>
      <c r="E19" s="260"/>
      <c r="F19" s="259"/>
      <c r="G19" s="259"/>
      <c r="H19" s="259"/>
      <c r="I19" s="261"/>
    </row>
    <row r="20" spans="1:9" x14ac:dyDescent="0.25">
      <c r="A20" s="267"/>
      <c r="B20" s="259"/>
      <c r="C20" s="259"/>
      <c r="D20" s="259"/>
      <c r="E20" s="260"/>
      <c r="F20" s="259"/>
      <c r="G20" s="259"/>
      <c r="H20" s="259"/>
      <c r="I20" s="261"/>
    </row>
    <row r="21" spans="1:9" x14ac:dyDescent="0.25">
      <c r="A21" s="267"/>
      <c r="B21" s="259"/>
      <c r="C21" s="259"/>
      <c r="D21" s="259"/>
      <c r="E21" s="260"/>
      <c r="F21" s="259"/>
      <c r="G21" s="259"/>
      <c r="H21" s="259"/>
      <c r="I21" s="261"/>
    </row>
    <row r="22" spans="1:9" x14ac:dyDescent="0.25">
      <c r="A22" s="266"/>
      <c r="B22" s="263"/>
      <c r="C22" s="263"/>
      <c r="D22" s="263"/>
      <c r="E22" s="264"/>
      <c r="F22" s="263"/>
      <c r="G22" s="263"/>
      <c r="H22" s="263"/>
      <c r="I22" s="265"/>
    </row>
    <row r="23" spans="1:9" x14ac:dyDescent="0.25">
      <c r="A23" s="942" t="s">
        <v>45</v>
      </c>
      <c r="B23" s="942"/>
      <c r="C23" s="942"/>
      <c r="D23" s="942"/>
      <c r="E23" s="942"/>
      <c r="F23" s="942"/>
      <c r="G23" s="942"/>
      <c r="H23" s="942"/>
      <c r="I23" s="315">
        <f>SUM(I18:I22)</f>
        <v>0</v>
      </c>
    </row>
    <row r="24" spans="1:9" ht="15" customHeight="1" x14ac:dyDescent="0.25">
      <c r="A24" s="289"/>
      <c r="B24" s="290"/>
      <c r="C24" s="290"/>
      <c r="D24" s="290"/>
      <c r="E24" s="291"/>
      <c r="F24" s="292"/>
      <c r="G24" s="290"/>
      <c r="H24" s="293"/>
      <c r="I24" s="294"/>
    </row>
    <row r="25" spans="1:9" x14ac:dyDescent="0.25">
      <c r="A25" s="295" t="s">
        <v>94</v>
      </c>
      <c r="B25" s="275" t="s">
        <v>95</v>
      </c>
      <c r="C25" s="275"/>
      <c r="D25" s="275"/>
      <c r="E25" s="276"/>
      <c r="F25" s="296"/>
      <c r="G25" s="275"/>
      <c r="H25" s="297"/>
      <c r="I25" s="276"/>
    </row>
    <row r="26" spans="1:9" ht="45" x14ac:dyDescent="0.25">
      <c r="A26" s="281" t="s">
        <v>84</v>
      </c>
      <c r="B26" s="281" t="s">
        <v>85</v>
      </c>
      <c r="C26" s="281" t="s">
        <v>86</v>
      </c>
      <c r="D26" s="281" t="s">
        <v>87</v>
      </c>
      <c r="E26" s="282" t="s">
        <v>35</v>
      </c>
      <c r="F26" s="281" t="s">
        <v>88</v>
      </c>
      <c r="G26" s="281" t="s">
        <v>89</v>
      </c>
      <c r="H26" s="281" t="s">
        <v>90</v>
      </c>
      <c r="I26" s="283" t="s">
        <v>91</v>
      </c>
    </row>
    <row r="27" spans="1:9" x14ac:dyDescent="0.25">
      <c r="A27" s="266"/>
      <c r="B27" s="263"/>
      <c r="C27" s="263"/>
      <c r="D27" s="263"/>
      <c r="E27" s="264"/>
      <c r="F27" s="263"/>
      <c r="G27" s="263"/>
      <c r="H27" s="263"/>
      <c r="I27" s="265"/>
    </row>
    <row r="28" spans="1:9" x14ac:dyDescent="0.25">
      <c r="A28" s="267"/>
      <c r="B28" s="259"/>
      <c r="C28" s="259"/>
      <c r="D28" s="259"/>
      <c r="E28" s="260"/>
      <c r="F28" s="259"/>
      <c r="G28" s="259"/>
      <c r="H28" s="259"/>
      <c r="I28" s="261"/>
    </row>
    <row r="29" spans="1:9" x14ac:dyDescent="0.25">
      <c r="A29" s="267"/>
      <c r="B29" s="259"/>
      <c r="C29" s="259"/>
      <c r="D29" s="259"/>
      <c r="E29" s="260"/>
      <c r="F29" s="259"/>
      <c r="G29" s="259"/>
      <c r="H29" s="259"/>
      <c r="I29" s="261"/>
    </row>
    <row r="30" spans="1:9" x14ac:dyDescent="0.25">
      <c r="A30" s="267"/>
      <c r="B30" s="259"/>
      <c r="C30" s="259"/>
      <c r="D30" s="259"/>
      <c r="E30" s="260"/>
      <c r="F30" s="259"/>
      <c r="G30" s="259"/>
      <c r="H30" s="259"/>
      <c r="I30" s="261"/>
    </row>
    <row r="31" spans="1:9" x14ac:dyDescent="0.25">
      <c r="A31" s="266"/>
      <c r="B31" s="263"/>
      <c r="C31" s="263"/>
      <c r="D31" s="263"/>
      <c r="E31" s="264"/>
      <c r="F31" s="263"/>
      <c r="G31" s="263"/>
      <c r="H31" s="263"/>
      <c r="I31" s="265"/>
    </row>
    <row r="32" spans="1:9" x14ac:dyDescent="0.25">
      <c r="A32" s="939" t="s">
        <v>45</v>
      </c>
      <c r="B32" s="939"/>
      <c r="C32" s="939"/>
      <c r="D32" s="939"/>
      <c r="E32" s="939"/>
      <c r="F32" s="939"/>
      <c r="G32" s="939"/>
      <c r="H32" s="939"/>
      <c r="I32" s="316">
        <f>SUM(I27:I31)</f>
        <v>0</v>
      </c>
    </row>
    <row r="33" spans="1:9" x14ac:dyDescent="0.25">
      <c r="A33" s="299"/>
      <c r="B33" s="299"/>
      <c r="C33" s="299"/>
      <c r="D33" s="299"/>
      <c r="E33" s="299"/>
      <c r="F33" s="299"/>
      <c r="G33" s="299"/>
      <c r="H33" s="299"/>
      <c r="I33" s="300"/>
    </row>
    <row r="34" spans="1:9" x14ac:dyDescent="0.25">
      <c r="A34" s="301" t="s">
        <v>96</v>
      </c>
      <c r="B34" s="302" t="s">
        <v>97</v>
      </c>
      <c r="C34" s="302"/>
      <c r="D34" s="302"/>
      <c r="E34" s="303"/>
      <c r="F34" s="304"/>
      <c r="G34" s="302"/>
      <c r="H34" s="279"/>
      <c r="I34" s="303"/>
    </row>
    <row r="35" spans="1:9" ht="45" x14ac:dyDescent="0.25">
      <c r="A35" s="285" t="s">
        <v>84</v>
      </c>
      <c r="B35" s="285" t="s">
        <v>85</v>
      </c>
      <c r="C35" s="285" t="s">
        <v>86</v>
      </c>
      <c r="D35" s="285" t="s">
        <v>87</v>
      </c>
      <c r="E35" s="286" t="s">
        <v>35</v>
      </c>
      <c r="F35" s="285" t="s">
        <v>88</v>
      </c>
      <c r="G35" s="285" t="s">
        <v>89</v>
      </c>
      <c r="H35" s="285" t="s">
        <v>90</v>
      </c>
      <c r="I35" s="287" t="s">
        <v>91</v>
      </c>
    </row>
    <row r="36" spans="1:9" x14ac:dyDescent="0.25">
      <c r="A36" s="266"/>
      <c r="B36" s="263"/>
      <c r="C36" s="263"/>
      <c r="D36" s="263"/>
      <c r="E36" s="264"/>
      <c r="F36" s="263"/>
      <c r="G36" s="263"/>
      <c r="H36" s="263"/>
      <c r="I36" s="265"/>
    </row>
    <row r="37" spans="1:9" x14ac:dyDescent="0.25">
      <c r="A37" s="267"/>
      <c r="B37" s="259"/>
      <c r="C37" s="259"/>
      <c r="D37" s="259"/>
      <c r="E37" s="260"/>
      <c r="F37" s="259"/>
      <c r="G37" s="259"/>
      <c r="H37" s="259"/>
      <c r="I37" s="261"/>
    </row>
    <row r="38" spans="1:9" x14ac:dyDescent="0.25">
      <c r="A38" s="266"/>
      <c r="B38" s="263"/>
      <c r="C38" s="263"/>
      <c r="D38" s="263"/>
      <c r="E38" s="264"/>
      <c r="F38" s="263"/>
      <c r="G38" s="263"/>
      <c r="H38" s="263"/>
      <c r="I38" s="265"/>
    </row>
    <row r="39" spans="1:9" x14ac:dyDescent="0.25">
      <c r="A39" s="267"/>
      <c r="B39" s="259"/>
      <c r="C39" s="259"/>
      <c r="D39" s="259"/>
      <c r="E39" s="260"/>
      <c r="F39" s="259"/>
      <c r="G39" s="259"/>
      <c r="H39" s="259"/>
      <c r="I39" s="261"/>
    </row>
    <row r="40" spans="1:9" x14ac:dyDescent="0.25">
      <c r="A40" s="267"/>
      <c r="B40" s="259"/>
      <c r="C40" s="259"/>
      <c r="D40" s="259"/>
      <c r="E40" s="260"/>
      <c r="F40" s="259"/>
      <c r="G40" s="259"/>
      <c r="H40" s="259"/>
      <c r="I40" s="261"/>
    </row>
    <row r="41" spans="1:9" x14ac:dyDescent="0.25">
      <c r="A41" s="939" t="s">
        <v>45</v>
      </c>
      <c r="B41" s="939"/>
      <c r="C41" s="939"/>
      <c r="D41" s="939"/>
      <c r="E41" s="939"/>
      <c r="F41" s="939"/>
      <c r="G41" s="939"/>
      <c r="H41" s="939"/>
      <c r="I41" s="316">
        <f>SUM(I36:I40)</f>
        <v>0</v>
      </c>
    </row>
    <row r="42" spans="1:9" x14ac:dyDescent="0.25">
      <c r="A42" s="299"/>
      <c r="B42" s="299"/>
      <c r="C42" s="299"/>
      <c r="D42" s="299"/>
      <c r="E42" s="299"/>
      <c r="F42" s="299"/>
      <c r="G42" s="299"/>
      <c r="H42" s="299"/>
      <c r="I42" s="300"/>
    </row>
    <row r="43" spans="1:9" x14ac:dyDescent="0.25">
      <c r="B43" s="280" t="s">
        <v>32</v>
      </c>
    </row>
    <row r="44" spans="1:9" ht="27.95" customHeight="1" x14ac:dyDescent="0.25">
      <c r="B44" s="940" t="s">
        <v>98</v>
      </c>
      <c r="C44" s="941"/>
      <c r="D44" s="941"/>
      <c r="E44" s="941"/>
      <c r="F44" s="941"/>
      <c r="G44" s="941"/>
      <c r="H44" s="941"/>
      <c r="I44" s="941"/>
    </row>
    <row r="45" spans="1:9" ht="27.95" customHeight="1" x14ac:dyDescent="0.25">
      <c r="B45" s="941"/>
      <c r="C45" s="941"/>
      <c r="D45" s="941"/>
      <c r="E45" s="941"/>
      <c r="F45" s="941"/>
      <c r="G45" s="941"/>
      <c r="H45" s="941"/>
      <c r="I45" s="941"/>
    </row>
    <row r="46" spans="1:9" ht="27.95" customHeight="1" x14ac:dyDescent="0.25">
      <c r="B46" s="941"/>
      <c r="C46" s="941"/>
      <c r="D46" s="941"/>
      <c r="E46" s="941"/>
      <c r="F46" s="941"/>
      <c r="G46" s="941"/>
      <c r="H46" s="941"/>
      <c r="I46" s="941"/>
    </row>
    <row r="47" spans="1:9" ht="27.95" customHeight="1" x14ac:dyDescent="0.25">
      <c r="B47" s="941"/>
      <c r="C47" s="941"/>
      <c r="D47" s="941"/>
      <c r="E47" s="941"/>
      <c r="F47" s="941"/>
      <c r="G47" s="941"/>
      <c r="H47" s="941"/>
      <c r="I47" s="941"/>
    </row>
    <row r="48" spans="1:9" x14ac:dyDescent="0.25">
      <c r="B48" s="305"/>
      <c r="C48" s="305"/>
      <c r="D48" s="305"/>
      <c r="E48" s="305"/>
      <c r="F48" s="305"/>
      <c r="G48" s="305"/>
      <c r="H48" s="305"/>
      <c r="I48" s="305"/>
    </row>
    <row r="49" spans="1:9" x14ac:dyDescent="0.25">
      <c r="B49" s="305"/>
      <c r="C49" s="305"/>
      <c r="D49" s="305"/>
      <c r="E49" s="305"/>
      <c r="F49" s="305"/>
      <c r="G49" s="305"/>
      <c r="H49" s="305"/>
      <c r="I49" s="305"/>
    </row>
    <row r="50" spans="1:9" x14ac:dyDescent="0.25">
      <c r="A50" s="938" t="s">
        <v>68</v>
      </c>
      <c r="B50" s="938"/>
      <c r="C50" s="938"/>
      <c r="D50" s="938"/>
      <c r="E50" s="938"/>
      <c r="F50" s="938"/>
      <c r="G50" s="938"/>
      <c r="H50" s="938"/>
      <c r="I50" s="938"/>
    </row>
    <row r="51" spans="1:9" x14ac:dyDescent="0.25">
      <c r="A51" s="932" t="s">
        <v>708</v>
      </c>
      <c r="B51" s="932"/>
      <c r="C51" s="932"/>
      <c r="D51" s="932"/>
      <c r="E51" s="932"/>
      <c r="F51" s="932"/>
      <c r="G51" s="932"/>
      <c r="H51" s="932"/>
      <c r="I51" s="932"/>
    </row>
    <row r="52" spans="1:9" x14ac:dyDescent="0.25">
      <c r="A52" s="932" t="s">
        <v>702</v>
      </c>
      <c r="B52" s="932"/>
      <c r="C52" s="932"/>
      <c r="D52" s="932"/>
      <c r="E52" s="932"/>
      <c r="F52" s="932"/>
      <c r="G52" s="932"/>
      <c r="H52" s="932"/>
      <c r="I52" s="932"/>
    </row>
    <row r="53" spans="1:9" x14ac:dyDescent="0.25">
      <c r="A53" s="306" t="s">
        <v>169</v>
      </c>
      <c r="B53" s="305"/>
      <c r="C53" s="305"/>
      <c r="D53" s="305"/>
      <c r="E53" s="305"/>
      <c r="F53" s="305"/>
      <c r="G53" s="305"/>
      <c r="H53" s="305"/>
      <c r="I53" s="305"/>
    </row>
    <row r="54" spans="1:9" ht="30" customHeight="1" x14ac:dyDescent="0.25">
      <c r="A54" s="285" t="s">
        <v>84</v>
      </c>
      <c r="B54" s="285" t="s">
        <v>416</v>
      </c>
      <c r="C54" s="926" t="s">
        <v>30</v>
      </c>
      <c r="D54" s="927"/>
      <c r="E54" s="927"/>
      <c r="F54" s="927"/>
      <c r="G54" s="928"/>
      <c r="H54" s="307" t="s">
        <v>694</v>
      </c>
      <c r="I54" s="285" t="s">
        <v>348</v>
      </c>
    </row>
    <row r="55" spans="1:9" x14ac:dyDescent="0.25">
      <c r="A55" s="627"/>
      <c r="B55" s="628"/>
      <c r="C55" s="929"/>
      <c r="D55" s="930"/>
      <c r="E55" s="930"/>
      <c r="F55" s="930"/>
      <c r="G55" s="931"/>
      <c r="H55" s="628"/>
      <c r="I55" s="632"/>
    </row>
    <row r="56" spans="1:9" x14ac:dyDescent="0.25">
      <c r="A56" s="627"/>
      <c r="B56" s="628"/>
      <c r="C56" s="929"/>
      <c r="D56" s="930"/>
      <c r="E56" s="930"/>
      <c r="F56" s="930"/>
      <c r="G56" s="931"/>
      <c r="H56" s="628"/>
      <c r="I56" s="632"/>
    </row>
    <row r="57" spans="1:9" x14ac:dyDescent="0.25">
      <c r="A57" s="627"/>
      <c r="B57" s="628"/>
      <c r="C57" s="929"/>
      <c r="D57" s="930"/>
      <c r="E57" s="930"/>
      <c r="F57" s="930"/>
      <c r="G57" s="931"/>
      <c r="H57" s="628"/>
      <c r="I57" s="632"/>
    </row>
    <row r="58" spans="1:9" x14ac:dyDescent="0.25">
      <c r="A58" s="627"/>
      <c r="B58" s="628"/>
      <c r="C58" s="929"/>
      <c r="D58" s="930"/>
      <c r="E58" s="930"/>
      <c r="F58" s="930"/>
      <c r="G58" s="931"/>
      <c r="H58" s="628"/>
      <c r="I58" s="632"/>
    </row>
    <row r="59" spans="1:9" x14ac:dyDescent="0.25">
      <c r="A59" s="627"/>
      <c r="B59" s="628"/>
      <c r="C59" s="929"/>
      <c r="D59" s="930"/>
      <c r="E59" s="930"/>
      <c r="F59" s="930"/>
      <c r="G59" s="931"/>
      <c r="H59" s="628"/>
      <c r="I59" s="632"/>
    </row>
    <row r="60" spans="1:9" x14ac:dyDescent="0.25">
      <c r="A60" s="629"/>
      <c r="B60" s="630"/>
      <c r="C60" s="630"/>
      <c r="D60" s="630"/>
      <c r="E60" s="630"/>
      <c r="F60" s="630"/>
      <c r="G60" s="630"/>
      <c r="H60" s="630"/>
      <c r="I60" s="631"/>
    </row>
    <row r="61" spans="1:9" x14ac:dyDescent="0.25">
      <c r="A61" s="629"/>
      <c r="B61" s="630"/>
      <c r="C61" s="630"/>
      <c r="D61" s="630"/>
      <c r="E61" s="630"/>
      <c r="F61" s="630"/>
      <c r="G61" s="630"/>
      <c r="H61" s="630"/>
      <c r="I61" s="631"/>
    </row>
    <row r="62" spans="1:9" x14ac:dyDescent="0.25">
      <c r="A62" s="932" t="s">
        <v>709</v>
      </c>
      <c r="B62" s="932"/>
      <c r="C62" s="932"/>
      <c r="D62" s="932"/>
      <c r="E62" s="932"/>
      <c r="F62" s="932"/>
      <c r="G62" s="932"/>
      <c r="H62" s="932"/>
      <c r="I62" s="932"/>
    </row>
    <row r="63" spans="1:9" x14ac:dyDescent="0.25">
      <c r="A63" s="932" t="s">
        <v>131</v>
      </c>
      <c r="B63" s="932"/>
      <c r="C63" s="932"/>
      <c r="D63" s="932"/>
      <c r="E63" s="932"/>
      <c r="F63" s="932"/>
      <c r="G63" s="932"/>
      <c r="H63" s="932"/>
      <c r="I63" s="932"/>
    </row>
    <row r="64" spans="1:9" x14ac:dyDescent="0.25">
      <c r="B64" s="305"/>
      <c r="C64" s="305"/>
      <c r="D64" s="305"/>
      <c r="E64" s="305"/>
      <c r="F64" s="305"/>
      <c r="G64" s="305"/>
      <c r="H64" s="305"/>
      <c r="I64" s="305"/>
    </row>
    <row r="65" spans="1:9" x14ac:dyDescent="0.25">
      <c r="A65" s="213" t="s">
        <v>31</v>
      </c>
      <c r="B65" s="933" t="s">
        <v>69</v>
      </c>
      <c r="C65" s="933"/>
      <c r="D65" s="933"/>
      <c r="E65" s="933"/>
      <c r="F65" s="933"/>
      <c r="G65" s="933"/>
      <c r="H65" s="933"/>
      <c r="I65" s="305"/>
    </row>
    <row r="66" spans="1:9" x14ac:dyDescent="0.25">
      <c r="A66" s="308"/>
      <c r="B66" s="309"/>
      <c r="C66" s="309"/>
      <c r="D66" s="309"/>
      <c r="E66" s="309"/>
      <c r="F66" s="309"/>
      <c r="G66" s="309"/>
      <c r="H66" s="309"/>
      <c r="I66" s="305"/>
    </row>
    <row r="67" spans="1:9" ht="30" customHeight="1" x14ac:dyDescent="0.25">
      <c r="B67" s="310" t="s">
        <v>674</v>
      </c>
      <c r="C67" s="935" t="s">
        <v>70</v>
      </c>
      <c r="D67" s="936"/>
      <c r="E67" s="937"/>
      <c r="F67" s="934" t="s">
        <v>845</v>
      </c>
      <c r="G67" s="934"/>
      <c r="H67" s="305"/>
      <c r="I67" s="305"/>
    </row>
    <row r="68" spans="1:9" x14ac:dyDescent="0.25">
      <c r="B68" s="311" t="s">
        <v>4</v>
      </c>
      <c r="C68" s="922" t="s">
        <v>118</v>
      </c>
      <c r="D68" s="923"/>
      <c r="E68" s="924"/>
      <c r="F68" s="925"/>
      <c r="G68" s="925"/>
      <c r="H68" s="305"/>
      <c r="I68" s="305"/>
    </row>
    <row r="69" spans="1:9" x14ac:dyDescent="0.25">
      <c r="B69" s="311" t="s">
        <v>6</v>
      </c>
      <c r="C69" s="922"/>
      <c r="D69" s="923"/>
      <c r="E69" s="924"/>
      <c r="F69" s="925"/>
      <c r="G69" s="925"/>
      <c r="H69" s="305"/>
      <c r="I69" s="305"/>
    </row>
    <row r="70" spans="1:9" x14ac:dyDescent="0.25">
      <c r="B70" s="311" t="s">
        <v>8</v>
      </c>
      <c r="C70" s="922"/>
      <c r="D70" s="923"/>
      <c r="E70" s="924"/>
      <c r="F70" s="925"/>
      <c r="G70" s="925"/>
      <c r="H70" s="312"/>
      <c r="I70" s="312"/>
    </row>
    <row r="71" spans="1:9" x14ac:dyDescent="0.25">
      <c r="B71" s="311" t="s">
        <v>727</v>
      </c>
      <c r="C71" s="922"/>
      <c r="D71" s="923"/>
      <c r="E71" s="924"/>
      <c r="F71" s="925"/>
      <c r="G71" s="925"/>
      <c r="H71" s="312"/>
      <c r="I71" s="312"/>
    </row>
    <row r="72" spans="1:9" x14ac:dyDescent="0.25">
      <c r="B72" s="305"/>
      <c r="C72" s="305"/>
      <c r="D72" s="305"/>
      <c r="E72" s="305"/>
      <c r="F72" s="305"/>
      <c r="G72" s="305"/>
      <c r="H72" s="305"/>
      <c r="I72" s="305"/>
    </row>
    <row r="73" spans="1:9" x14ac:dyDescent="0.25">
      <c r="B73" s="920" t="s">
        <v>188</v>
      </c>
      <c r="C73" s="921"/>
      <c r="D73" s="921"/>
      <c r="E73" s="921"/>
      <c r="F73" s="921"/>
      <c r="G73" s="921"/>
      <c r="H73" s="921"/>
      <c r="I73" s="921"/>
    </row>
    <row r="74" spans="1:9" x14ac:dyDescent="0.25">
      <c r="B74" s="921"/>
      <c r="C74" s="921"/>
      <c r="D74" s="921"/>
      <c r="E74" s="921"/>
      <c r="F74" s="921"/>
      <c r="G74" s="921"/>
      <c r="H74" s="921"/>
      <c r="I74" s="921"/>
    </row>
    <row r="75" spans="1:9" x14ac:dyDescent="0.25">
      <c r="B75" s="305"/>
      <c r="C75" s="305"/>
      <c r="D75" s="305"/>
      <c r="E75" s="305"/>
      <c r="F75" s="305"/>
      <c r="G75" s="305"/>
      <c r="H75" s="305"/>
      <c r="I75" s="305"/>
    </row>
    <row r="76" spans="1:9" x14ac:dyDescent="0.25">
      <c r="B76" s="305"/>
      <c r="C76" s="305"/>
      <c r="D76" s="305"/>
      <c r="E76" s="305"/>
      <c r="F76" s="305"/>
      <c r="G76" s="305"/>
      <c r="H76" s="305"/>
      <c r="I76" s="305"/>
    </row>
    <row r="77" spans="1:9" x14ac:dyDescent="0.25">
      <c r="B77" s="305"/>
      <c r="C77" s="305"/>
      <c r="D77" s="305"/>
      <c r="E77" s="305"/>
      <c r="F77" s="305"/>
      <c r="G77" s="305"/>
      <c r="H77" s="305"/>
      <c r="I77" s="305"/>
    </row>
    <row r="78" spans="1:9" x14ac:dyDescent="0.25">
      <c r="B78" s="305"/>
      <c r="C78" s="305"/>
      <c r="D78" s="305"/>
      <c r="E78" s="305"/>
      <c r="F78" s="305"/>
      <c r="G78" s="305"/>
      <c r="H78" s="305"/>
      <c r="I78" s="305"/>
    </row>
    <row r="79" spans="1:9" x14ac:dyDescent="0.25">
      <c r="H79" s="313"/>
      <c r="I79" s="314"/>
    </row>
    <row r="80" spans="1:9" x14ac:dyDescent="0.25">
      <c r="A80" s="317" t="s">
        <v>226</v>
      </c>
      <c r="E80" s="313"/>
      <c r="F80" s="318" t="s">
        <v>229</v>
      </c>
      <c r="H80" s="313"/>
      <c r="I80" s="314"/>
    </row>
    <row r="81" spans="1:9" x14ac:dyDescent="0.25">
      <c r="A81" s="317" t="s">
        <v>227</v>
      </c>
      <c r="B81" s="280"/>
      <c r="E81" s="313"/>
      <c r="F81" s="318" t="s">
        <v>227</v>
      </c>
      <c r="H81" s="313"/>
      <c r="I81" s="314"/>
    </row>
  </sheetData>
  <sheetProtection algorithmName="SHA-512" hashValue="L9HxCsKJDCJHZkIL55fbaLBCI6X9Ycky/E5FgM4vW/yHupMNFl0k//D3IiNqVR7TmmaeO+sUq/VGtX9Zv43uvA==" saltValue="ctZiToJPctoES9GNuUHXow==" spinCount="100000" sheet="1" formatColumns="0" formatRows="0" insertRows="0"/>
  <mergeCells count="32">
    <mergeCell ref="A23:H23"/>
    <mergeCell ref="A32:H32"/>
    <mergeCell ref="A2:I2"/>
    <mergeCell ref="A3:I3"/>
    <mergeCell ref="A4:I4"/>
    <mergeCell ref="A5:I5"/>
    <mergeCell ref="A14:H14"/>
    <mergeCell ref="A52:I52"/>
    <mergeCell ref="A50:I50"/>
    <mergeCell ref="A41:H41"/>
    <mergeCell ref="B44:I47"/>
    <mergeCell ref="A51:I51"/>
    <mergeCell ref="C59:G59"/>
    <mergeCell ref="F68:G68"/>
    <mergeCell ref="A62:I62"/>
    <mergeCell ref="A63:I63"/>
    <mergeCell ref="B65:H65"/>
    <mergeCell ref="F67:G67"/>
    <mergeCell ref="C67:E67"/>
    <mergeCell ref="C68:E68"/>
    <mergeCell ref="C54:G54"/>
    <mergeCell ref="C55:G55"/>
    <mergeCell ref="C56:G56"/>
    <mergeCell ref="C57:G57"/>
    <mergeCell ref="C58:G58"/>
    <mergeCell ref="B73:I74"/>
    <mergeCell ref="C69:E69"/>
    <mergeCell ref="F69:G69"/>
    <mergeCell ref="C70:E70"/>
    <mergeCell ref="F70:G70"/>
    <mergeCell ref="C71:E71"/>
    <mergeCell ref="F71:G71"/>
  </mergeCells>
  <hyperlinks>
    <hyperlink ref="A1" location="Index!D28" display="Back to Index"/>
  </hyperlinks>
  <printOptions horizontalCentered="1"/>
  <pageMargins left="0" right="0" top="0.59055118110236227" bottom="0.39370078740157483" header="0" footer="0"/>
  <pageSetup paperSize="9" fitToWidth="4" fitToHeight="5" orientation="portrait" cellComments="asDisplayed" r:id="rId1"/>
  <headerFooter alignWithMargins="0"/>
  <rowBreaks count="1" manualBreakCount="1">
    <brk id="42" max="8"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I24"/>
  <sheetViews>
    <sheetView view="pageBreakPreview" zoomScaleNormal="100" zoomScaleSheetLayoutView="100" workbookViewId="0"/>
  </sheetViews>
  <sheetFormatPr defaultColWidth="9.140625" defaultRowHeight="15" x14ac:dyDescent="0.25"/>
  <cols>
    <col min="1" max="7" width="9.7109375" style="10" customWidth="1"/>
    <col min="8" max="9" width="10.7109375" style="10" customWidth="1"/>
    <col min="10" max="16384" width="9.140625" style="10"/>
  </cols>
  <sheetData>
    <row r="1" spans="1:9" ht="15.75" x14ac:dyDescent="0.25">
      <c r="A1" s="29" t="s">
        <v>691</v>
      </c>
    </row>
    <row r="2" spans="1:9" x14ac:dyDescent="0.25">
      <c r="A2" s="736" t="str">
        <f>B!A2</f>
        <v>PQR Trading Company</v>
      </c>
      <c r="B2" s="736"/>
      <c r="C2" s="736"/>
      <c r="D2" s="736"/>
      <c r="E2" s="736"/>
      <c r="F2" s="736"/>
      <c r="G2" s="736"/>
      <c r="H2" s="736"/>
      <c r="I2" s="736"/>
    </row>
    <row r="3" spans="1:9" x14ac:dyDescent="0.25">
      <c r="A3" s="736" t="str">
        <f>B!A3</f>
        <v>A.Y: 2026-27</v>
      </c>
      <c r="B3" s="736"/>
      <c r="C3" s="736"/>
      <c r="D3" s="736"/>
      <c r="E3" s="736"/>
      <c r="F3" s="736"/>
      <c r="G3" s="736"/>
      <c r="H3" s="736"/>
      <c r="I3" s="736"/>
    </row>
    <row r="4" spans="1:9" x14ac:dyDescent="0.25">
      <c r="A4" s="938" t="s">
        <v>71</v>
      </c>
      <c r="B4" s="938"/>
      <c r="C4" s="938"/>
      <c r="D4" s="938"/>
      <c r="E4" s="938"/>
      <c r="F4" s="938"/>
      <c r="G4" s="938"/>
      <c r="H4" s="938"/>
      <c r="I4" s="938"/>
    </row>
    <row r="5" spans="1:9" x14ac:dyDescent="0.25">
      <c r="A5" s="957" t="s">
        <v>838</v>
      </c>
      <c r="B5" s="957"/>
      <c r="C5" s="957"/>
      <c r="D5" s="957"/>
      <c r="E5" s="957"/>
      <c r="F5" s="957"/>
      <c r="G5" s="957"/>
      <c r="H5" s="957"/>
      <c r="I5" s="957"/>
    </row>
    <row r="6" spans="1:9" x14ac:dyDescent="0.25">
      <c r="A6" s="11"/>
      <c r="B6" s="11"/>
      <c r="C6" s="11"/>
      <c r="D6" s="11"/>
      <c r="E6" s="11"/>
      <c r="F6" s="11"/>
      <c r="G6" s="11"/>
      <c r="H6" s="11"/>
      <c r="I6" s="11"/>
    </row>
    <row r="7" spans="1:9" ht="30" customHeight="1" x14ac:dyDescent="0.25">
      <c r="A7" s="319" t="s">
        <v>674</v>
      </c>
      <c r="B7" s="737" t="s">
        <v>30</v>
      </c>
      <c r="C7" s="738"/>
      <c r="D7" s="738"/>
      <c r="E7" s="738"/>
      <c r="F7" s="738"/>
      <c r="G7" s="739"/>
      <c r="H7" s="737" t="s">
        <v>348</v>
      </c>
      <c r="I7" s="739"/>
    </row>
    <row r="8" spans="1:9" ht="30" customHeight="1" x14ac:dyDescent="0.25">
      <c r="A8" s="40">
        <v>1</v>
      </c>
      <c r="B8" s="946" t="s">
        <v>782</v>
      </c>
      <c r="C8" s="946"/>
      <c r="D8" s="946"/>
      <c r="E8" s="946"/>
      <c r="F8" s="946"/>
      <c r="G8" s="946"/>
      <c r="H8" s="948"/>
      <c r="I8" s="948"/>
    </row>
    <row r="9" spans="1:9" ht="45.75" customHeight="1" x14ac:dyDescent="0.25">
      <c r="A9" s="40">
        <v>2</v>
      </c>
      <c r="B9" s="950" t="s">
        <v>776</v>
      </c>
      <c r="C9" s="950"/>
      <c r="D9" s="950"/>
      <c r="E9" s="950"/>
      <c r="F9" s="950"/>
      <c r="G9" s="950"/>
      <c r="H9" s="952"/>
      <c r="I9" s="953"/>
    </row>
    <row r="10" spans="1:9" ht="15" customHeight="1" x14ac:dyDescent="0.25">
      <c r="A10" s="40">
        <v>3</v>
      </c>
      <c r="B10" s="954" t="s">
        <v>781</v>
      </c>
      <c r="C10" s="955"/>
      <c r="D10" s="955"/>
      <c r="E10" s="955"/>
      <c r="F10" s="955"/>
      <c r="G10" s="956"/>
      <c r="H10" s="952"/>
      <c r="I10" s="953"/>
    </row>
    <row r="11" spans="1:9" ht="15" customHeight="1" x14ac:dyDescent="0.25">
      <c r="A11" s="641" t="s">
        <v>777</v>
      </c>
      <c r="B11" s="642" t="s">
        <v>778</v>
      </c>
      <c r="C11" s="643"/>
      <c r="D11" s="643"/>
      <c r="E11" s="643"/>
      <c r="F11" s="643"/>
      <c r="G11" s="643"/>
      <c r="H11" s="952"/>
      <c r="I11" s="953"/>
    </row>
    <row r="12" spans="1:9" ht="30" customHeight="1" x14ac:dyDescent="0.25">
      <c r="A12" s="641" t="s">
        <v>779</v>
      </c>
      <c r="B12" s="951" t="s">
        <v>780</v>
      </c>
      <c r="C12" s="951"/>
      <c r="D12" s="951"/>
      <c r="E12" s="951"/>
      <c r="F12" s="951"/>
      <c r="G12" s="951"/>
      <c r="H12" s="952"/>
      <c r="I12" s="953"/>
    </row>
    <row r="13" spans="1:9" ht="30" customHeight="1" x14ac:dyDescent="0.25">
      <c r="A13" s="40">
        <v>4</v>
      </c>
      <c r="B13" s="947" t="s">
        <v>710</v>
      </c>
      <c r="C13" s="947"/>
      <c r="D13" s="947"/>
      <c r="E13" s="947"/>
      <c r="F13" s="947"/>
      <c r="G13" s="947"/>
      <c r="H13" s="948"/>
      <c r="I13" s="948"/>
    </row>
    <row r="14" spans="1:9" x14ac:dyDescent="0.25">
      <c r="A14" s="11"/>
      <c r="B14" s="11"/>
      <c r="C14" s="11"/>
      <c r="D14" s="11"/>
      <c r="E14" s="11"/>
      <c r="F14" s="11"/>
      <c r="G14" s="11"/>
      <c r="H14" s="11"/>
      <c r="I14" s="11"/>
    </row>
    <row r="15" spans="1:9" x14ac:dyDescent="0.25">
      <c r="A15" s="11"/>
      <c r="B15" s="11"/>
      <c r="C15" s="11"/>
      <c r="D15" s="11"/>
      <c r="E15" s="11"/>
      <c r="F15" s="11"/>
      <c r="G15" s="11"/>
      <c r="H15" s="11"/>
      <c r="I15" s="11"/>
    </row>
    <row r="16" spans="1:9" x14ac:dyDescent="0.25">
      <c r="A16" s="11"/>
      <c r="B16" s="11"/>
      <c r="C16" s="11"/>
      <c r="D16" s="11"/>
      <c r="E16" s="11"/>
      <c r="F16" s="11"/>
      <c r="G16" s="11"/>
      <c r="H16" s="11"/>
      <c r="I16" s="11"/>
    </row>
    <row r="17" spans="1:9" x14ac:dyDescent="0.25">
      <c r="A17" s="11"/>
      <c r="B17" s="11"/>
      <c r="C17" s="11"/>
      <c r="D17" s="11"/>
      <c r="E17" s="11"/>
      <c r="F17" s="11"/>
      <c r="G17" s="11"/>
      <c r="H17" s="11"/>
      <c r="I17" s="11"/>
    </row>
    <row r="18" spans="1:9" x14ac:dyDescent="0.25">
      <c r="A18" s="11"/>
      <c r="B18" s="11"/>
      <c r="C18" s="11"/>
      <c r="D18" s="11"/>
      <c r="E18" s="11"/>
      <c r="F18" s="11"/>
      <c r="G18" s="11"/>
      <c r="H18" s="11"/>
      <c r="I18" s="11"/>
    </row>
    <row r="19" spans="1:9" x14ac:dyDescent="0.25">
      <c r="A19" s="320" t="s">
        <v>226</v>
      </c>
      <c r="B19" s="11"/>
      <c r="C19" s="11"/>
      <c r="D19" s="11"/>
      <c r="E19" s="11"/>
      <c r="F19" s="3" t="s">
        <v>229</v>
      </c>
      <c r="G19" s="11"/>
      <c r="H19" s="11"/>
      <c r="I19" s="11"/>
    </row>
    <row r="20" spans="1:9" x14ac:dyDescent="0.25">
      <c r="A20" s="320" t="s">
        <v>227</v>
      </c>
      <c r="B20" s="11"/>
      <c r="C20" s="11"/>
      <c r="D20" s="11"/>
      <c r="E20" s="11"/>
      <c r="F20" s="3" t="s">
        <v>227</v>
      </c>
      <c r="G20" s="11"/>
      <c r="H20" s="11"/>
      <c r="I20" s="11"/>
    </row>
    <row r="22" spans="1:9" x14ac:dyDescent="0.25">
      <c r="A22" s="949" t="s">
        <v>712</v>
      </c>
      <c r="B22" s="949"/>
      <c r="C22" s="949"/>
      <c r="D22" s="949"/>
      <c r="E22" s="949"/>
      <c r="F22" s="949"/>
      <c r="G22" s="949"/>
      <c r="H22" s="949"/>
      <c r="I22" s="949"/>
    </row>
    <row r="23" spans="1:9" x14ac:dyDescent="0.25">
      <c r="A23" s="949"/>
      <c r="B23" s="949"/>
      <c r="C23" s="949"/>
      <c r="D23" s="949"/>
      <c r="E23" s="949"/>
      <c r="F23" s="949"/>
      <c r="G23" s="949"/>
      <c r="H23" s="949"/>
      <c r="I23" s="949"/>
    </row>
    <row r="24" spans="1:9" ht="15.75" x14ac:dyDescent="0.25">
      <c r="A24" s="945" t="s">
        <v>711</v>
      </c>
      <c r="B24" s="945"/>
      <c r="C24" s="945"/>
      <c r="D24" s="945"/>
      <c r="E24" s="945"/>
      <c r="F24" s="945"/>
      <c r="G24" s="945"/>
      <c r="H24" s="945"/>
      <c r="I24" s="945"/>
    </row>
  </sheetData>
  <sheetProtection algorithmName="SHA-512" hashValue="kcCw428VPfzr6LN631dxsdaXMvjBkPdwwwP5XxY1hZdKTNrEW4x7WHWNg11P4LfKH2wYgbDTYFpwpC5ZyHebcg==" saltValue="vMe+gDrQBbSOOSPoUcoaNQ==" spinCount="100000" sheet="1" formatColumns="0"/>
  <mergeCells count="19">
    <mergeCell ref="A4:I4"/>
    <mergeCell ref="A3:I3"/>
    <mergeCell ref="A2:I2"/>
    <mergeCell ref="A5:I5"/>
    <mergeCell ref="B7:G7"/>
    <mergeCell ref="H7:I7"/>
    <mergeCell ref="A24:I24"/>
    <mergeCell ref="B8:G8"/>
    <mergeCell ref="B13:G13"/>
    <mergeCell ref="H8:I8"/>
    <mergeCell ref="H13:I13"/>
    <mergeCell ref="A22:I23"/>
    <mergeCell ref="B9:G9"/>
    <mergeCell ref="B12:G12"/>
    <mergeCell ref="H9:I9"/>
    <mergeCell ref="H10:I10"/>
    <mergeCell ref="H11:I11"/>
    <mergeCell ref="H12:I12"/>
    <mergeCell ref="B10:G10"/>
  </mergeCells>
  <hyperlinks>
    <hyperlink ref="A1" location="Index!D29" display="Back to Index"/>
    <hyperlink ref="A24" r:id="rId1"/>
  </hyperlinks>
  <pageMargins left="0.7" right="0.7" top="0.75" bottom="0.75" header="0.3" footer="0.3"/>
  <pageSetup orientation="portrait"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N78"/>
  <sheetViews>
    <sheetView showGridLines="0" view="pageBreakPreview" zoomScaleSheetLayoutView="100" workbookViewId="0"/>
  </sheetViews>
  <sheetFormatPr defaultColWidth="9.140625" defaultRowHeight="15" x14ac:dyDescent="0.25"/>
  <cols>
    <col min="1" max="1" width="26.140625" style="322" customWidth="1"/>
    <col min="2" max="2" width="13.5703125" style="321" customWidth="1"/>
    <col min="3" max="3" width="13.7109375" style="322" customWidth="1"/>
    <col min="4" max="4" width="16.42578125" style="322" customWidth="1"/>
    <col min="5" max="5" width="17.5703125" style="322" customWidth="1"/>
    <col min="6" max="6" width="15" style="323" customWidth="1"/>
    <col min="7" max="7" width="14.7109375" style="322" customWidth="1"/>
    <col min="8" max="8" width="18.28515625" style="321" bestFit="1" customWidth="1"/>
    <col min="9" max="9" width="14.42578125" style="321" bestFit="1" customWidth="1"/>
    <col min="10" max="10" width="16.85546875" style="321" bestFit="1" customWidth="1"/>
    <col min="11" max="16384" width="9.140625" style="321"/>
  </cols>
  <sheetData>
    <row r="1" spans="1:11" ht="15.75" x14ac:dyDescent="0.25">
      <c r="A1" s="29" t="s">
        <v>691</v>
      </c>
    </row>
    <row r="2" spans="1:11" x14ac:dyDescent="0.25">
      <c r="A2" s="943" t="str">
        <f>B!A2</f>
        <v>PQR Trading Company</v>
      </c>
      <c r="B2" s="943"/>
      <c r="C2" s="943"/>
      <c r="D2" s="943"/>
      <c r="E2" s="943"/>
      <c r="F2" s="943"/>
      <c r="G2" s="943"/>
      <c r="H2" s="324"/>
    </row>
    <row r="3" spans="1:11" x14ac:dyDescent="0.25">
      <c r="A3" s="943" t="str">
        <f>B!A3</f>
        <v>A.Y: 2026-27</v>
      </c>
      <c r="B3" s="943"/>
      <c r="C3" s="943"/>
      <c r="D3" s="943"/>
      <c r="E3" s="943"/>
      <c r="F3" s="943"/>
      <c r="G3" s="943"/>
      <c r="H3" s="324"/>
    </row>
    <row r="4" spans="1:11" x14ac:dyDescent="0.25">
      <c r="A4" s="938" t="s">
        <v>56</v>
      </c>
      <c r="B4" s="938"/>
      <c r="C4" s="938"/>
      <c r="D4" s="938"/>
      <c r="E4" s="938"/>
      <c r="F4" s="938"/>
      <c r="G4" s="938"/>
      <c r="H4" s="324"/>
    </row>
    <row r="5" spans="1:11" x14ac:dyDescent="0.25">
      <c r="A5" s="958" t="s">
        <v>839</v>
      </c>
      <c r="B5" s="958"/>
      <c r="C5" s="958"/>
      <c r="D5" s="958"/>
      <c r="E5" s="958"/>
      <c r="F5" s="958"/>
      <c r="G5" s="958"/>
      <c r="H5" s="324"/>
    </row>
    <row r="6" spans="1:11" x14ac:dyDescent="0.25">
      <c r="A6" s="958" t="s">
        <v>783</v>
      </c>
      <c r="B6" s="958"/>
      <c r="C6" s="958"/>
      <c r="D6" s="958"/>
      <c r="E6" s="958"/>
      <c r="F6" s="958"/>
      <c r="G6" s="958"/>
      <c r="H6" s="324"/>
    </row>
    <row r="7" spans="1:11" x14ac:dyDescent="0.25">
      <c r="F7" s="322"/>
      <c r="G7" s="321"/>
      <c r="H7" s="324"/>
    </row>
    <row r="8" spans="1:11" ht="60" x14ac:dyDescent="0.25">
      <c r="A8" s="326" t="s">
        <v>57</v>
      </c>
      <c r="B8" s="327" t="s">
        <v>58</v>
      </c>
      <c r="C8" s="327" t="s">
        <v>59</v>
      </c>
      <c r="D8" s="327" t="s">
        <v>60</v>
      </c>
      <c r="E8" s="327" t="s">
        <v>61</v>
      </c>
      <c r="F8" s="327" t="s">
        <v>62</v>
      </c>
      <c r="G8" s="327" t="s">
        <v>63</v>
      </c>
      <c r="H8" s="324"/>
    </row>
    <row r="9" spans="1:11" x14ac:dyDescent="0.25">
      <c r="A9" s="328"/>
      <c r="B9" s="329"/>
      <c r="C9" s="329"/>
      <c r="D9" s="329"/>
      <c r="E9" s="329"/>
      <c r="F9" s="329"/>
      <c r="G9" s="330"/>
      <c r="H9" s="324"/>
    </row>
    <row r="10" spans="1:11" x14ac:dyDescent="0.25">
      <c r="A10" s="960" t="str">
        <f>"For the FY "&amp;'Data Entry'!C19</f>
        <v>For the FY 2025-26</v>
      </c>
      <c r="B10" s="961"/>
      <c r="C10" s="961"/>
      <c r="D10" s="961"/>
      <c r="E10" s="961"/>
      <c r="F10" s="961"/>
      <c r="G10" s="962"/>
      <c r="H10" s="324"/>
    </row>
    <row r="11" spans="1:11" ht="5.0999999999999996" customHeight="1" x14ac:dyDescent="0.25">
      <c r="A11" s="331"/>
      <c r="B11" s="332"/>
      <c r="C11" s="333"/>
      <c r="D11" s="334"/>
      <c r="E11" s="334"/>
      <c r="F11" s="334"/>
      <c r="G11" s="334"/>
      <c r="H11" s="324"/>
    </row>
    <row r="12" spans="1:11" x14ac:dyDescent="0.25">
      <c r="A12" s="365" t="s">
        <v>168</v>
      </c>
      <c r="B12" s="356">
        <v>0</v>
      </c>
      <c r="C12" s="357">
        <v>0</v>
      </c>
      <c r="D12" s="358">
        <v>0</v>
      </c>
      <c r="E12" s="356">
        <v>0</v>
      </c>
      <c r="F12" s="358">
        <v>0</v>
      </c>
      <c r="G12" s="359">
        <f>B12+C12-E12-D12</f>
        <v>0</v>
      </c>
      <c r="H12" s="324"/>
      <c r="I12" s="335"/>
      <c r="J12" s="336" t="s">
        <v>99</v>
      </c>
      <c r="K12" s="321" t="s">
        <v>99</v>
      </c>
    </row>
    <row r="13" spans="1:11" ht="5.0999999999999996" customHeight="1" x14ac:dyDescent="0.25">
      <c r="A13" s="337"/>
      <c r="B13" s="338"/>
      <c r="C13" s="339"/>
      <c r="D13" s="338"/>
      <c r="E13" s="338"/>
      <c r="F13" s="338"/>
      <c r="G13" s="338"/>
      <c r="H13" s="324"/>
    </row>
    <row r="14" spans="1:11" x14ac:dyDescent="0.25">
      <c r="A14" s="364" t="s">
        <v>135</v>
      </c>
      <c r="B14" s="356">
        <v>0</v>
      </c>
      <c r="C14" s="356">
        <v>0</v>
      </c>
      <c r="D14" s="356">
        <v>0</v>
      </c>
      <c r="E14" s="356">
        <v>0</v>
      </c>
      <c r="F14" s="358">
        <v>0</v>
      </c>
      <c r="G14" s="359">
        <f>B14+C14-E14-D14</f>
        <v>0</v>
      </c>
      <c r="H14" s="324"/>
    </row>
    <row r="15" spans="1:11" ht="5.0999999999999996" customHeight="1" x14ac:dyDescent="0.25">
      <c r="A15" s="337"/>
      <c r="B15" s="338"/>
      <c r="C15" s="339"/>
      <c r="D15" s="338"/>
      <c r="E15" s="338"/>
      <c r="F15" s="338"/>
      <c r="G15" s="340"/>
      <c r="H15" s="324"/>
    </row>
    <row r="16" spans="1:11" x14ac:dyDescent="0.25">
      <c r="A16" s="365" t="s">
        <v>64</v>
      </c>
      <c r="B16" s="356">
        <v>0</v>
      </c>
      <c r="C16" s="356">
        <v>0</v>
      </c>
      <c r="D16" s="358">
        <v>0</v>
      </c>
      <c r="E16" s="358">
        <v>0</v>
      </c>
      <c r="F16" s="356">
        <v>0</v>
      </c>
      <c r="G16" s="359">
        <f>B16+C16-E16-D16</f>
        <v>0</v>
      </c>
      <c r="H16" s="324"/>
    </row>
    <row r="17" spans="1:8" ht="5.0999999999999996" customHeight="1" x14ac:dyDescent="0.25">
      <c r="A17" s="337"/>
      <c r="B17" s="338"/>
      <c r="C17" s="339"/>
      <c r="D17" s="338"/>
      <c r="E17" s="338"/>
      <c r="F17" s="338"/>
      <c r="G17" s="338"/>
      <c r="H17" s="324"/>
    </row>
    <row r="18" spans="1:8" x14ac:dyDescent="0.25">
      <c r="A18" s="364" t="s">
        <v>65</v>
      </c>
      <c r="B18" s="360">
        <v>0</v>
      </c>
      <c r="C18" s="361">
        <v>0</v>
      </c>
      <c r="D18" s="360">
        <v>0</v>
      </c>
      <c r="E18" s="360">
        <v>0</v>
      </c>
      <c r="F18" s="360">
        <f>C18-E18</f>
        <v>0</v>
      </c>
      <c r="G18" s="360">
        <f>B18+C18-E18-D18</f>
        <v>0</v>
      </c>
      <c r="H18" s="324"/>
    </row>
    <row r="19" spans="1:8" ht="5.0999999999999996" customHeight="1" x14ac:dyDescent="0.25">
      <c r="A19" s="337"/>
      <c r="B19" s="341"/>
      <c r="C19" s="342"/>
      <c r="D19" s="341"/>
      <c r="E19" s="341"/>
      <c r="F19" s="341"/>
      <c r="G19" s="341"/>
      <c r="H19" s="324"/>
    </row>
    <row r="20" spans="1:8" x14ac:dyDescent="0.25">
      <c r="A20" s="343" t="s">
        <v>66</v>
      </c>
      <c r="B20" s="298">
        <f>SUM(B11:B19)</f>
        <v>0</v>
      </c>
      <c r="C20" s="298">
        <f t="shared" ref="C20:G20" si="0">SUM(C11:C19)</f>
        <v>0</v>
      </c>
      <c r="D20" s="298">
        <f t="shared" si="0"/>
        <v>0</v>
      </c>
      <c r="E20" s="298">
        <f t="shared" si="0"/>
        <v>0</v>
      </c>
      <c r="F20" s="298">
        <f t="shared" si="0"/>
        <v>0</v>
      </c>
      <c r="G20" s="298">
        <f t="shared" si="0"/>
        <v>0</v>
      </c>
      <c r="H20" s="324"/>
    </row>
    <row r="21" spans="1:8" x14ac:dyDescent="0.25">
      <c r="A21" s="325"/>
      <c r="B21" s="300"/>
      <c r="C21" s="300"/>
      <c r="D21" s="300"/>
      <c r="E21" s="300"/>
      <c r="F21" s="300"/>
      <c r="G21" s="300"/>
      <c r="H21" s="324"/>
    </row>
    <row r="22" spans="1:8" x14ac:dyDescent="0.25">
      <c r="A22" s="875" t="s">
        <v>303</v>
      </c>
      <c r="B22" s="875"/>
      <c r="C22" s="875"/>
      <c r="D22" s="875"/>
      <c r="E22" s="875"/>
      <c r="F22" s="875"/>
      <c r="G22" s="875"/>
      <c r="H22" s="324"/>
    </row>
    <row r="23" spans="1:8" x14ac:dyDescent="0.25">
      <c r="A23" s="963" t="s">
        <v>198</v>
      </c>
      <c r="B23" s="963"/>
      <c r="C23" s="963"/>
      <c r="D23" s="963"/>
      <c r="E23" s="963"/>
      <c r="F23" s="963"/>
      <c r="G23" s="963"/>
      <c r="H23" s="324"/>
    </row>
    <row r="24" spans="1:8" x14ac:dyDescent="0.25">
      <c r="A24" s="964" t="s">
        <v>197</v>
      </c>
      <c r="B24" s="964"/>
      <c r="C24" s="964"/>
      <c r="D24" s="964"/>
      <c r="E24" s="964"/>
      <c r="F24" s="964"/>
      <c r="G24" s="964"/>
      <c r="H24" s="324"/>
    </row>
    <row r="25" spans="1:8" x14ac:dyDescent="0.25">
      <c r="A25" s="333"/>
      <c r="B25" s="155"/>
      <c r="C25" s="333"/>
      <c r="D25" s="333"/>
      <c r="E25" s="333"/>
      <c r="F25" s="333"/>
      <c r="G25" s="300"/>
      <c r="H25" s="324"/>
    </row>
    <row r="26" spans="1:8" ht="45" x14ac:dyDescent="0.25">
      <c r="A26" s="965" t="s">
        <v>57</v>
      </c>
      <c r="B26" s="965"/>
      <c r="C26" s="157" t="s">
        <v>136</v>
      </c>
      <c r="D26" s="157" t="s">
        <v>728</v>
      </c>
      <c r="E26" s="157" t="s">
        <v>729</v>
      </c>
      <c r="F26" s="157" t="s">
        <v>196</v>
      </c>
      <c r="G26" s="157" t="s">
        <v>195</v>
      </c>
      <c r="H26" s="324"/>
    </row>
    <row r="27" spans="1:8" x14ac:dyDescent="0.25">
      <c r="A27" s="972" t="str">
        <f>A10</f>
        <v>For the FY 2025-26</v>
      </c>
      <c r="B27" s="972"/>
      <c r="C27" s="972"/>
      <c r="D27" s="972"/>
      <c r="E27" s="972"/>
      <c r="F27" s="972"/>
      <c r="G27" s="972"/>
      <c r="H27" s="324"/>
    </row>
    <row r="28" spans="1:8" x14ac:dyDescent="0.25">
      <c r="A28" s="966" t="s">
        <v>194</v>
      </c>
      <c r="B28" s="967"/>
      <c r="C28" s="178">
        <v>0</v>
      </c>
      <c r="D28" s="178">
        <v>0</v>
      </c>
      <c r="E28" s="178">
        <v>0</v>
      </c>
      <c r="F28" s="344">
        <f>C28+D28-E28</f>
        <v>0</v>
      </c>
      <c r="G28" s="633"/>
      <c r="H28" s="324"/>
    </row>
    <row r="29" spans="1:8" x14ac:dyDescent="0.25">
      <c r="A29" s="968"/>
      <c r="B29" s="969"/>
      <c r="C29" s="178">
        <v>0</v>
      </c>
      <c r="D29" s="178">
        <v>0</v>
      </c>
      <c r="E29" s="178">
        <v>0</v>
      </c>
      <c r="F29" s="344">
        <f>C29+D29-E29</f>
        <v>0</v>
      </c>
      <c r="G29" s="633"/>
      <c r="H29" s="324"/>
    </row>
    <row r="30" spans="1:8" x14ac:dyDescent="0.25">
      <c r="A30" s="970" t="s">
        <v>66</v>
      </c>
      <c r="B30" s="971"/>
      <c r="C30" s="345">
        <f>SUM(C28:C29)</f>
        <v>0</v>
      </c>
      <c r="D30" s="345">
        <f>SUM(D28:D29)</f>
        <v>0</v>
      </c>
      <c r="E30" s="345">
        <f>SUM(E28:E29)</f>
        <v>0</v>
      </c>
      <c r="F30" s="345">
        <f>SUM(F28:F29)</f>
        <v>0</v>
      </c>
      <c r="G30" s="634"/>
      <c r="H30" s="324"/>
    </row>
    <row r="31" spans="1:8" x14ac:dyDescent="0.25">
      <c r="A31" s="321"/>
      <c r="B31" s="342"/>
      <c r="C31" s="342"/>
      <c r="D31" s="284"/>
      <c r="E31" s="284"/>
      <c r="F31" s="284"/>
      <c r="G31" s="342"/>
      <c r="H31" s="324"/>
    </row>
    <row r="32" spans="1:8" x14ac:dyDescent="0.25">
      <c r="A32" s="321"/>
      <c r="B32" s="342"/>
      <c r="C32" s="342"/>
      <c r="D32" s="284"/>
      <c r="E32" s="284"/>
      <c r="F32" s="284"/>
      <c r="G32" s="342"/>
      <c r="H32" s="324"/>
    </row>
    <row r="33" spans="1:9" x14ac:dyDescent="0.25">
      <c r="A33" s="362" t="s">
        <v>226</v>
      </c>
      <c r="B33" s="342"/>
      <c r="C33" s="342"/>
      <c r="D33" s="284"/>
      <c r="E33" s="363" t="s">
        <v>229</v>
      </c>
      <c r="F33" s="284"/>
      <c r="G33" s="342"/>
      <c r="H33" s="324"/>
    </row>
    <row r="34" spans="1:9" x14ac:dyDescent="0.25">
      <c r="A34" s="362" t="s">
        <v>227</v>
      </c>
      <c r="B34" s="342"/>
      <c r="C34" s="342"/>
      <c r="D34" s="284"/>
      <c r="E34" s="363" t="s">
        <v>227</v>
      </c>
      <c r="F34" s="284"/>
      <c r="G34" s="342"/>
      <c r="H34" s="324"/>
    </row>
    <row r="35" spans="1:9" x14ac:dyDescent="0.25">
      <c r="A35" s="959"/>
      <c r="B35" s="959"/>
      <c r="C35" s="959"/>
      <c r="D35" s="959"/>
      <c r="E35" s="959"/>
      <c r="F35" s="959"/>
      <c r="G35" s="959"/>
      <c r="H35" s="324"/>
    </row>
    <row r="36" spans="1:9" x14ac:dyDescent="0.25">
      <c r="A36" s="155"/>
      <c r="B36" s="333"/>
      <c r="C36" s="333"/>
      <c r="D36" s="155"/>
      <c r="E36" s="155"/>
      <c r="F36" s="155"/>
      <c r="G36" s="155"/>
      <c r="H36" s="324"/>
    </row>
    <row r="37" spans="1:9" x14ac:dyDescent="0.25">
      <c r="A37" s="173"/>
      <c r="B37" s="339"/>
      <c r="C37" s="339"/>
      <c r="D37" s="339"/>
      <c r="E37" s="339"/>
      <c r="F37" s="339"/>
      <c r="G37" s="339"/>
      <c r="H37" s="324"/>
    </row>
    <row r="38" spans="1:9" x14ac:dyDescent="0.25">
      <c r="A38" s="346"/>
      <c r="B38" s="339"/>
      <c r="C38" s="339"/>
      <c r="D38" s="339"/>
      <c r="E38" s="339"/>
      <c r="F38" s="339"/>
      <c r="G38" s="339"/>
      <c r="H38" s="324"/>
    </row>
    <row r="39" spans="1:9" x14ac:dyDescent="0.25">
      <c r="A39" s="346"/>
      <c r="B39" s="339"/>
      <c r="C39" s="339"/>
      <c r="D39" s="339"/>
      <c r="E39" s="339"/>
      <c r="F39" s="339"/>
      <c r="G39" s="339"/>
      <c r="H39" s="324"/>
    </row>
    <row r="40" spans="1:9" x14ac:dyDescent="0.25">
      <c r="A40" s="346"/>
      <c r="B40" s="339"/>
      <c r="C40" s="339"/>
      <c r="D40" s="339"/>
      <c r="E40" s="339"/>
      <c r="F40" s="339"/>
      <c r="G40" s="339"/>
      <c r="H40" s="324"/>
    </row>
    <row r="41" spans="1:9" x14ac:dyDescent="0.25">
      <c r="A41" s="173"/>
      <c r="B41" s="339"/>
      <c r="C41" s="339"/>
      <c r="D41" s="339"/>
      <c r="E41" s="339"/>
      <c r="F41" s="339"/>
      <c r="G41" s="339"/>
      <c r="H41" s="324"/>
    </row>
    <row r="42" spans="1:9" x14ac:dyDescent="0.25">
      <c r="A42" s="346"/>
      <c r="B42" s="339"/>
      <c r="C42" s="339"/>
      <c r="D42" s="339"/>
      <c r="E42" s="339"/>
      <c r="F42" s="339"/>
      <c r="G42" s="339"/>
      <c r="H42" s="324"/>
    </row>
    <row r="43" spans="1:9" x14ac:dyDescent="0.25">
      <c r="A43" s="346"/>
      <c r="B43" s="339"/>
      <c r="C43" s="339"/>
      <c r="D43" s="339"/>
      <c r="E43" s="339"/>
      <c r="F43" s="339"/>
      <c r="G43" s="339"/>
      <c r="H43" s="324"/>
    </row>
    <row r="44" spans="1:9" x14ac:dyDescent="0.25">
      <c r="A44" s="346"/>
      <c r="B44" s="342"/>
      <c r="C44" s="342"/>
      <c r="D44" s="342"/>
      <c r="E44" s="342"/>
      <c r="F44" s="342"/>
      <c r="G44" s="342"/>
      <c r="H44" s="324"/>
    </row>
    <row r="45" spans="1:9" x14ac:dyDescent="0.25">
      <c r="A45" s="325"/>
      <c r="B45" s="300"/>
      <c r="C45" s="300"/>
      <c r="D45" s="300"/>
      <c r="E45" s="300"/>
      <c r="F45" s="300"/>
      <c r="G45" s="300"/>
      <c r="H45" s="324"/>
    </row>
    <row r="46" spans="1:9" x14ac:dyDescent="0.25">
      <c r="A46" s="321"/>
      <c r="B46" s="342"/>
      <c r="C46" s="342"/>
      <c r="D46" s="284"/>
      <c r="E46" s="284"/>
      <c r="F46" s="284"/>
      <c r="G46" s="342"/>
      <c r="H46" s="324"/>
    </row>
    <row r="47" spans="1:9" x14ac:dyDescent="0.25">
      <c r="A47" s="959"/>
      <c r="B47" s="959"/>
      <c r="C47" s="959"/>
      <c r="D47" s="959"/>
      <c r="E47" s="959"/>
      <c r="F47" s="959"/>
      <c r="G47" s="959"/>
      <c r="H47" s="324"/>
    </row>
    <row r="48" spans="1:9" s="347" customFormat="1" x14ac:dyDescent="0.25">
      <c r="A48" s="155"/>
      <c r="B48" s="333"/>
      <c r="C48" s="333"/>
      <c r="D48" s="155"/>
      <c r="E48" s="155"/>
      <c r="F48" s="155"/>
      <c r="G48" s="155"/>
      <c r="H48" s="974"/>
      <c r="I48" s="974"/>
    </row>
    <row r="49" spans="1:14" s="347" customFormat="1" x14ac:dyDescent="0.25">
      <c r="A49" s="173"/>
      <c r="B49" s="339"/>
      <c r="C49" s="339"/>
      <c r="D49" s="339"/>
      <c r="E49" s="339"/>
      <c r="F49" s="339"/>
      <c r="G49" s="339"/>
      <c r="H49" s="974"/>
      <c r="I49" s="974"/>
      <c r="J49" s="348"/>
    </row>
    <row r="50" spans="1:14" x14ac:dyDescent="0.25">
      <c r="A50" s="346"/>
      <c r="B50" s="339"/>
      <c r="C50" s="339"/>
      <c r="D50" s="339"/>
      <c r="E50" s="339"/>
      <c r="F50" s="339"/>
      <c r="G50" s="339"/>
      <c r="H50" s="349"/>
    </row>
    <row r="51" spans="1:14" s="347" customFormat="1" x14ac:dyDescent="0.25">
      <c r="A51" s="173"/>
      <c r="B51" s="339"/>
      <c r="C51" s="339"/>
      <c r="D51" s="339"/>
      <c r="E51" s="339"/>
      <c r="F51" s="339"/>
      <c r="G51" s="339"/>
      <c r="H51" s="350"/>
      <c r="I51" s="351"/>
      <c r="J51" s="351"/>
    </row>
    <row r="52" spans="1:14" x14ac:dyDescent="0.25">
      <c r="A52" s="346"/>
      <c r="B52" s="339"/>
      <c r="C52" s="339"/>
      <c r="D52" s="339"/>
      <c r="E52" s="339"/>
      <c r="F52" s="339"/>
      <c r="G52" s="339"/>
      <c r="H52" s="324"/>
    </row>
    <row r="53" spans="1:14" x14ac:dyDescent="0.25">
      <c r="A53" s="346"/>
      <c r="B53" s="339"/>
      <c r="C53" s="339"/>
      <c r="D53" s="339"/>
      <c r="E53" s="339"/>
      <c r="F53" s="339"/>
      <c r="G53" s="339"/>
      <c r="H53" s="324"/>
      <c r="I53" s="352"/>
      <c r="N53" s="346"/>
    </row>
    <row r="54" spans="1:14" x14ac:dyDescent="0.25">
      <c r="A54" s="346"/>
      <c r="B54" s="342"/>
      <c r="C54" s="342"/>
      <c r="D54" s="342"/>
      <c r="E54" s="342"/>
      <c r="F54" s="342"/>
      <c r="G54" s="342"/>
      <c r="H54" s="324"/>
    </row>
    <row r="55" spans="1:14" x14ac:dyDescent="0.25">
      <c r="A55" s="325"/>
      <c r="B55" s="300"/>
      <c r="C55" s="300"/>
      <c r="D55" s="300"/>
      <c r="E55" s="300"/>
      <c r="F55" s="300"/>
      <c r="G55" s="300"/>
      <c r="H55" s="324"/>
    </row>
    <row r="56" spans="1:14" x14ac:dyDescent="0.25">
      <c r="A56" s="321"/>
      <c r="B56" s="342"/>
      <c r="C56" s="342"/>
      <c r="D56" s="284"/>
      <c r="E56" s="284"/>
      <c r="F56" s="284"/>
      <c r="G56" s="342"/>
      <c r="H56" s="324"/>
    </row>
    <row r="57" spans="1:14" x14ac:dyDescent="0.25">
      <c r="A57" s="959"/>
      <c r="B57" s="959"/>
      <c r="C57" s="959"/>
      <c r="D57" s="959"/>
      <c r="E57" s="959"/>
      <c r="F57" s="959"/>
      <c r="G57" s="959"/>
      <c r="H57" s="973"/>
    </row>
    <row r="58" spans="1:14" x14ac:dyDescent="0.25">
      <c r="A58" s="321"/>
      <c r="B58" s="342"/>
      <c r="C58" s="342"/>
      <c r="D58" s="284"/>
      <c r="E58" s="284"/>
      <c r="F58" s="284"/>
      <c r="G58" s="342"/>
      <c r="H58" s="973"/>
    </row>
    <row r="59" spans="1:14" x14ac:dyDescent="0.25">
      <c r="A59" s="173"/>
      <c r="B59" s="339"/>
      <c r="C59" s="339"/>
      <c r="D59" s="339"/>
      <c r="E59" s="339"/>
      <c r="F59" s="339"/>
      <c r="G59" s="339"/>
      <c r="H59" s="973"/>
    </row>
    <row r="60" spans="1:14" x14ac:dyDescent="0.25">
      <c r="A60" s="173"/>
      <c r="B60" s="353"/>
      <c r="C60" s="353"/>
      <c r="D60" s="156"/>
      <c r="E60" s="354"/>
      <c r="F60" s="156"/>
      <c r="G60" s="353"/>
      <c r="H60" s="973"/>
    </row>
    <row r="61" spans="1:14" x14ac:dyDescent="0.25">
      <c r="A61" s="173"/>
      <c r="B61" s="339"/>
      <c r="C61" s="339"/>
      <c r="D61" s="339"/>
      <c r="E61" s="339"/>
      <c r="F61" s="339"/>
      <c r="G61" s="339"/>
      <c r="H61" s="973"/>
      <c r="I61" s="352"/>
      <c r="J61" s="352"/>
    </row>
    <row r="62" spans="1:14" x14ac:dyDescent="0.25">
      <c r="A62" s="346"/>
      <c r="B62" s="342"/>
      <c r="C62" s="342"/>
      <c r="D62" s="284"/>
      <c r="E62" s="272"/>
      <c r="F62" s="342"/>
      <c r="G62" s="342"/>
      <c r="H62" s="973"/>
      <c r="I62" s="346"/>
    </row>
    <row r="63" spans="1:14" x14ac:dyDescent="0.25">
      <c r="A63" s="346"/>
      <c r="B63" s="339"/>
      <c r="C63" s="339"/>
      <c r="D63" s="339"/>
      <c r="E63" s="339"/>
      <c r="F63" s="339"/>
      <c r="G63" s="339"/>
      <c r="H63" s="973"/>
      <c r="I63" s="352"/>
    </row>
    <row r="64" spans="1:14" x14ac:dyDescent="0.25">
      <c r="A64" s="346"/>
      <c r="B64" s="342"/>
      <c r="C64" s="342"/>
      <c r="D64" s="284"/>
      <c r="E64" s="272"/>
      <c r="F64" s="284"/>
      <c r="G64" s="342"/>
      <c r="H64" s="973"/>
    </row>
    <row r="65" spans="1:8" x14ac:dyDescent="0.25">
      <c r="A65" s="325"/>
      <c r="B65" s="300"/>
      <c r="C65" s="300"/>
      <c r="D65" s="300"/>
      <c r="E65" s="300"/>
      <c r="F65" s="300"/>
      <c r="G65" s="300"/>
      <c r="H65" s="973"/>
    </row>
    <row r="70" spans="1:8" x14ac:dyDescent="0.25">
      <c r="F70" s="355"/>
    </row>
    <row r="71" spans="1:8" x14ac:dyDescent="0.25">
      <c r="F71" s="355"/>
    </row>
    <row r="72" spans="1:8" x14ac:dyDescent="0.25">
      <c r="F72" s="355"/>
    </row>
    <row r="73" spans="1:8" x14ac:dyDescent="0.25">
      <c r="F73" s="355"/>
    </row>
    <row r="74" spans="1:8" x14ac:dyDescent="0.25">
      <c r="F74" s="355"/>
    </row>
    <row r="75" spans="1:8" x14ac:dyDescent="0.25">
      <c r="F75" s="355"/>
    </row>
    <row r="76" spans="1:8" x14ac:dyDescent="0.25">
      <c r="F76" s="355"/>
    </row>
    <row r="77" spans="1:8" x14ac:dyDescent="0.25">
      <c r="F77" s="355"/>
    </row>
    <row r="78" spans="1:8" x14ac:dyDescent="0.25">
      <c r="A78" s="321"/>
      <c r="F78" s="355"/>
    </row>
  </sheetData>
  <sheetProtection algorithmName="SHA-512" hashValue="Q5kenvwLqXFNLXhqplaNmPBMJh00fUMS2EOjyAfsChkiLF8VWnoUxlwFIXzkvq01n6VVQCDP1x1sPdBAfUlkUQ==" saltValue="2yE3QEMEqviLpZZj0FbjIQ==" spinCount="100000" sheet="1" formatColumns="0"/>
  <mergeCells count="19">
    <mergeCell ref="H57:H65"/>
    <mergeCell ref="A57:G57"/>
    <mergeCell ref="H48:I49"/>
    <mergeCell ref="A2:G2"/>
    <mergeCell ref="A3:G3"/>
    <mergeCell ref="A4:G4"/>
    <mergeCell ref="A5:G5"/>
    <mergeCell ref="A47:G47"/>
    <mergeCell ref="A10:G10"/>
    <mergeCell ref="A35:G35"/>
    <mergeCell ref="A22:G22"/>
    <mergeCell ref="A23:G23"/>
    <mergeCell ref="A24:G24"/>
    <mergeCell ref="A26:B26"/>
    <mergeCell ref="A28:B28"/>
    <mergeCell ref="A29:B29"/>
    <mergeCell ref="A6:G6"/>
    <mergeCell ref="A30:B30"/>
    <mergeCell ref="A27:G27"/>
  </mergeCells>
  <hyperlinks>
    <hyperlink ref="A1" location="Index!D33" display="Back to Index"/>
  </hyperlinks>
  <printOptions horizontalCentered="1"/>
  <pageMargins left="0.51181102362204722" right="0.51181102362204722" top="0.51181102362204722" bottom="0.51181102362204722" header="0" footer="0"/>
  <pageSetup paperSize="9" orientation="landscape" r:id="rId1"/>
  <headerFooter alignWithMargins="0"/>
  <ignoredErrors>
    <ignoredError sqref="F18" unlockedFormula="1"/>
  </ignoredError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N33"/>
  <sheetViews>
    <sheetView showGridLines="0" view="pageBreakPreview" zoomScaleNormal="100" zoomScaleSheetLayoutView="100" workbookViewId="0"/>
  </sheetViews>
  <sheetFormatPr defaultColWidth="9.140625" defaultRowHeight="15" x14ac:dyDescent="0.25"/>
  <cols>
    <col min="1" max="1" width="4.28515625" style="227" customWidth="1"/>
    <col min="2" max="2" width="38.42578125" style="227" customWidth="1"/>
    <col min="3" max="4" width="10.7109375" style="227" customWidth="1"/>
    <col min="5" max="5" width="15.7109375" style="227" customWidth="1"/>
    <col min="6" max="6" width="19.85546875" style="227" customWidth="1"/>
    <col min="7" max="7" width="10.7109375" style="366" customWidth="1"/>
    <col min="8" max="10" width="10.7109375" style="227" customWidth="1"/>
    <col min="11" max="11" width="12.5703125" style="227" bestFit="1" customWidth="1"/>
    <col min="12" max="12" width="13.42578125" style="227" bestFit="1" customWidth="1"/>
    <col min="13" max="13" width="10.7109375" style="227" bestFit="1" customWidth="1"/>
    <col min="14" max="16384" width="9.140625" style="227"/>
  </cols>
  <sheetData>
    <row r="1" spans="1:14" ht="15.75" x14ac:dyDescent="0.25">
      <c r="A1" s="29" t="s">
        <v>691</v>
      </c>
    </row>
    <row r="2" spans="1:14" x14ac:dyDescent="0.25">
      <c r="A2" s="875" t="str">
        <f>B!A2</f>
        <v>PQR Trading Company</v>
      </c>
      <c r="B2" s="875"/>
      <c r="C2" s="875"/>
      <c r="D2" s="875"/>
      <c r="E2" s="875"/>
      <c r="F2" s="875"/>
      <c r="G2" s="875"/>
      <c r="H2" s="875"/>
      <c r="I2" s="875"/>
      <c r="J2" s="875"/>
    </row>
    <row r="3" spans="1:14" x14ac:dyDescent="0.25">
      <c r="A3" s="866" t="str">
        <f>+B!A3</f>
        <v>A.Y: 2026-27</v>
      </c>
      <c r="B3" s="866"/>
      <c r="C3" s="866"/>
      <c r="D3" s="866"/>
      <c r="E3" s="866"/>
      <c r="F3" s="866"/>
      <c r="G3" s="866"/>
      <c r="H3" s="866"/>
      <c r="I3" s="866"/>
      <c r="J3" s="866"/>
      <c r="K3" s="975" t="s">
        <v>209</v>
      </c>
      <c r="L3" s="975"/>
      <c r="M3" s="975"/>
      <c r="N3" s="975"/>
    </row>
    <row r="4" spans="1:14" x14ac:dyDescent="0.25">
      <c r="A4" s="977" t="s">
        <v>77</v>
      </c>
      <c r="B4" s="977"/>
      <c r="C4" s="977"/>
      <c r="D4" s="977"/>
      <c r="E4" s="977"/>
      <c r="F4" s="977"/>
      <c r="G4" s="977"/>
      <c r="H4" s="977"/>
      <c r="I4" s="977"/>
      <c r="J4" s="977"/>
      <c r="K4" s="975"/>
      <c r="L4" s="975"/>
      <c r="M4" s="975"/>
      <c r="N4" s="975"/>
    </row>
    <row r="5" spans="1:14" x14ac:dyDescent="0.25">
      <c r="A5" s="978" t="s">
        <v>132</v>
      </c>
      <c r="B5" s="978"/>
      <c r="C5" s="978"/>
      <c r="D5" s="978"/>
      <c r="E5" s="978"/>
      <c r="F5" s="978"/>
      <c r="G5" s="978"/>
      <c r="H5" s="978"/>
      <c r="I5" s="978"/>
      <c r="J5" s="978"/>
    </row>
    <row r="6" spans="1:14" x14ac:dyDescent="0.25">
      <c r="A6" s="978" t="s">
        <v>72</v>
      </c>
      <c r="B6" s="978"/>
      <c r="C6" s="978"/>
      <c r="D6" s="978"/>
      <c r="E6" s="978"/>
      <c r="F6" s="978"/>
      <c r="G6" s="978"/>
      <c r="H6" s="978"/>
      <c r="I6" s="978"/>
      <c r="J6" s="978"/>
    </row>
    <row r="7" spans="1:14" x14ac:dyDescent="0.25">
      <c r="A7" s="367"/>
      <c r="B7" s="368"/>
      <c r="C7" s="368"/>
      <c r="D7" s="368"/>
      <c r="E7" s="368"/>
      <c r="F7" s="368"/>
      <c r="G7" s="369"/>
      <c r="H7" s="976" t="s">
        <v>203</v>
      </c>
      <c r="I7" s="976"/>
      <c r="J7" s="368"/>
    </row>
    <row r="8" spans="1:14" s="371" customFormat="1" ht="29.25" customHeight="1" x14ac:dyDescent="0.25">
      <c r="A8" s="223" t="s">
        <v>34</v>
      </c>
      <c r="B8" s="223" t="s">
        <v>73</v>
      </c>
      <c r="C8" s="223" t="s">
        <v>123</v>
      </c>
      <c r="D8" s="223" t="s">
        <v>74</v>
      </c>
      <c r="E8" s="223" t="s">
        <v>75</v>
      </c>
      <c r="F8" s="223" t="s">
        <v>76</v>
      </c>
      <c r="G8" s="370" t="s">
        <v>202</v>
      </c>
      <c r="H8" s="222" t="s">
        <v>204</v>
      </c>
      <c r="I8" s="222" t="s">
        <v>205</v>
      </c>
      <c r="J8" s="222" t="s">
        <v>206</v>
      </c>
    </row>
    <row r="9" spans="1:14" s="374" customFormat="1" ht="15" customHeight="1" x14ac:dyDescent="0.25">
      <c r="A9" s="381">
        <v>1</v>
      </c>
      <c r="B9" s="380"/>
      <c r="C9" s="380"/>
      <c r="D9" s="381"/>
      <c r="E9" s="381"/>
      <c r="F9" s="382"/>
      <c r="G9" s="383"/>
      <c r="H9" s="384"/>
      <c r="I9" s="384"/>
      <c r="J9" s="372">
        <f t="shared" ref="J9:J17" si="0">G9+H9-I9</f>
        <v>0</v>
      </c>
      <c r="K9" s="379">
        <f>H9-I9</f>
        <v>0</v>
      </c>
      <c r="L9" s="379">
        <f t="shared" ref="L9:L18" si="1">G9+H9-I9</f>
        <v>0</v>
      </c>
    </row>
    <row r="10" spans="1:14" s="374" customFormat="1" ht="15" customHeight="1" x14ac:dyDescent="0.25">
      <c r="A10" s="381">
        <f>A9+1</f>
        <v>2</v>
      </c>
      <c r="B10" s="380"/>
      <c r="C10" s="380"/>
      <c r="D10" s="381"/>
      <c r="E10" s="381"/>
      <c r="F10" s="382"/>
      <c r="G10" s="383"/>
      <c r="H10" s="384"/>
      <c r="I10" s="384"/>
      <c r="J10" s="372">
        <f t="shared" si="0"/>
        <v>0</v>
      </c>
      <c r="K10" s="379">
        <f>H10-I10</f>
        <v>0</v>
      </c>
      <c r="L10" s="379">
        <f t="shared" si="1"/>
        <v>0</v>
      </c>
    </row>
    <row r="11" spans="1:14" s="374" customFormat="1" ht="15" customHeight="1" x14ac:dyDescent="0.25">
      <c r="A11" s="381">
        <f>A10+1</f>
        <v>3</v>
      </c>
      <c r="B11" s="385"/>
      <c r="C11" s="385"/>
      <c r="D11" s="386"/>
      <c r="E11" s="381"/>
      <c r="F11" s="382"/>
      <c r="G11" s="387"/>
      <c r="H11" s="384"/>
      <c r="I11" s="384"/>
      <c r="J11" s="372">
        <f t="shared" si="0"/>
        <v>0</v>
      </c>
      <c r="K11" s="379">
        <f>H11-I11</f>
        <v>0</v>
      </c>
      <c r="L11" s="379">
        <f t="shared" si="1"/>
        <v>0</v>
      </c>
    </row>
    <row r="12" spans="1:14" s="374" customFormat="1" ht="15" customHeight="1" x14ac:dyDescent="0.25">
      <c r="A12" s="381">
        <f t="shared" ref="A12:A23" si="2">A11+1</f>
        <v>4</v>
      </c>
      <c r="B12" s="380"/>
      <c r="C12" s="380"/>
      <c r="D12" s="381"/>
      <c r="E12" s="381"/>
      <c r="F12" s="382"/>
      <c r="G12" s="383"/>
      <c r="H12" s="384"/>
      <c r="I12" s="384"/>
      <c r="J12" s="372">
        <f t="shared" si="0"/>
        <v>0</v>
      </c>
      <c r="K12" s="379">
        <f>H12-I12</f>
        <v>0</v>
      </c>
      <c r="L12" s="379">
        <f t="shared" si="1"/>
        <v>0</v>
      </c>
    </row>
    <row r="13" spans="1:14" s="374" customFormat="1" ht="15" customHeight="1" x14ac:dyDescent="0.25">
      <c r="A13" s="381">
        <f t="shared" si="2"/>
        <v>5</v>
      </c>
      <c r="B13" s="380"/>
      <c r="C13" s="380"/>
      <c r="D13" s="381"/>
      <c r="E13" s="381"/>
      <c r="F13" s="382"/>
      <c r="G13" s="383"/>
      <c r="H13" s="384"/>
      <c r="I13" s="384"/>
      <c r="J13" s="372">
        <f t="shared" si="0"/>
        <v>0</v>
      </c>
      <c r="K13" s="379">
        <f>H13-I13</f>
        <v>0</v>
      </c>
      <c r="L13" s="379">
        <f t="shared" si="1"/>
        <v>0</v>
      </c>
    </row>
    <row r="14" spans="1:14" s="376" customFormat="1" ht="15" customHeight="1" x14ac:dyDescent="0.25">
      <c r="A14" s="381">
        <f t="shared" si="2"/>
        <v>6</v>
      </c>
      <c r="B14" s="388"/>
      <c r="C14" s="388"/>
      <c r="D14" s="389"/>
      <c r="E14" s="389"/>
      <c r="F14" s="390"/>
      <c r="G14" s="391"/>
      <c r="H14" s="392"/>
      <c r="I14" s="392"/>
      <c r="J14" s="375">
        <f t="shared" si="0"/>
        <v>0</v>
      </c>
      <c r="K14" s="379">
        <f t="shared" ref="K14:K17" si="3">H14-I14</f>
        <v>0</v>
      </c>
      <c r="L14" s="379">
        <f t="shared" si="1"/>
        <v>0</v>
      </c>
    </row>
    <row r="15" spans="1:14" s="374" customFormat="1" ht="15" customHeight="1" x14ac:dyDescent="0.25">
      <c r="A15" s="381">
        <f t="shared" si="2"/>
        <v>7</v>
      </c>
      <c r="B15" s="380"/>
      <c r="C15" s="380"/>
      <c r="D15" s="381"/>
      <c r="E15" s="381"/>
      <c r="F15" s="382"/>
      <c r="G15" s="384"/>
      <c r="H15" s="384"/>
      <c r="I15" s="384"/>
      <c r="J15" s="372">
        <f t="shared" si="0"/>
        <v>0</v>
      </c>
      <c r="K15" s="379">
        <f t="shared" si="3"/>
        <v>0</v>
      </c>
      <c r="L15" s="379">
        <f t="shared" si="1"/>
        <v>0</v>
      </c>
    </row>
    <row r="16" spans="1:14" s="374" customFormat="1" ht="15" customHeight="1" x14ac:dyDescent="0.25">
      <c r="A16" s="381">
        <f t="shared" si="2"/>
        <v>8</v>
      </c>
      <c r="B16" s="393"/>
      <c r="C16" s="393"/>
      <c r="D16" s="394"/>
      <c r="E16" s="395"/>
      <c r="F16" s="396"/>
      <c r="G16" s="397"/>
      <c r="H16" s="398"/>
      <c r="I16" s="398"/>
      <c r="J16" s="375">
        <f t="shared" si="0"/>
        <v>0</v>
      </c>
      <c r="K16" s="379">
        <f t="shared" si="3"/>
        <v>0</v>
      </c>
      <c r="L16" s="379">
        <f t="shared" si="1"/>
        <v>0</v>
      </c>
    </row>
    <row r="17" spans="1:13" s="374" customFormat="1" ht="15" customHeight="1" x14ac:dyDescent="0.25">
      <c r="A17" s="381">
        <f t="shared" si="2"/>
        <v>9</v>
      </c>
      <c r="B17" s="380"/>
      <c r="C17" s="380"/>
      <c r="D17" s="399"/>
      <c r="E17" s="399"/>
      <c r="F17" s="382"/>
      <c r="G17" s="383"/>
      <c r="H17" s="384"/>
      <c r="I17" s="384"/>
      <c r="J17" s="372">
        <f t="shared" si="0"/>
        <v>0</v>
      </c>
      <c r="K17" s="379">
        <f t="shared" si="3"/>
        <v>0</v>
      </c>
      <c r="L17" s="379">
        <f t="shared" si="1"/>
        <v>0</v>
      </c>
    </row>
    <row r="18" spans="1:13" s="374" customFormat="1" ht="15" customHeight="1" x14ac:dyDescent="0.25">
      <c r="A18" s="381">
        <f t="shared" si="2"/>
        <v>10</v>
      </c>
      <c r="B18" s="380"/>
      <c r="C18" s="380"/>
      <c r="D18" s="399"/>
      <c r="E18" s="399"/>
      <c r="F18" s="382"/>
      <c r="G18" s="383"/>
      <c r="H18" s="384"/>
      <c r="I18" s="384"/>
      <c r="J18" s="372">
        <f t="shared" ref="J18:J28" si="4">G18+H18-I18</f>
        <v>0</v>
      </c>
      <c r="K18" s="379">
        <f>H18-I18</f>
        <v>0</v>
      </c>
      <c r="L18" s="379">
        <f t="shared" si="1"/>
        <v>0</v>
      </c>
      <c r="M18" s="373"/>
    </row>
    <row r="19" spans="1:13" s="374" customFormat="1" ht="15" customHeight="1" x14ac:dyDescent="0.25">
      <c r="A19" s="381">
        <f t="shared" si="2"/>
        <v>11</v>
      </c>
      <c r="B19" s="400"/>
      <c r="C19" s="400"/>
      <c r="D19" s="401"/>
      <c r="E19" s="401"/>
      <c r="F19" s="402"/>
      <c r="G19" s="403"/>
      <c r="H19" s="404"/>
      <c r="I19" s="404"/>
      <c r="J19" s="372">
        <f t="shared" si="4"/>
        <v>0</v>
      </c>
      <c r="K19" s="379">
        <f t="shared" ref="K19:K28" si="5">H19-I19</f>
        <v>0</v>
      </c>
      <c r="L19" s="379">
        <f t="shared" ref="L19:L28" si="6">G19+H19-I19</f>
        <v>0</v>
      </c>
      <c r="M19" s="373"/>
    </row>
    <row r="20" spans="1:13" s="374" customFormat="1" ht="15" customHeight="1" x14ac:dyDescent="0.25">
      <c r="A20" s="381">
        <f t="shared" si="2"/>
        <v>12</v>
      </c>
      <c r="B20" s="400"/>
      <c r="C20" s="400"/>
      <c r="D20" s="401"/>
      <c r="E20" s="401"/>
      <c r="F20" s="402"/>
      <c r="G20" s="403"/>
      <c r="H20" s="404"/>
      <c r="I20" s="404"/>
      <c r="J20" s="372">
        <f t="shared" si="4"/>
        <v>0</v>
      </c>
      <c r="K20" s="379">
        <f t="shared" si="5"/>
        <v>0</v>
      </c>
      <c r="L20" s="379">
        <f t="shared" si="6"/>
        <v>0</v>
      </c>
      <c r="M20" s="373"/>
    </row>
    <row r="21" spans="1:13" s="374" customFormat="1" ht="15" customHeight="1" x14ac:dyDescent="0.25">
      <c r="A21" s="381">
        <f t="shared" si="2"/>
        <v>13</v>
      </c>
      <c r="B21" s="400"/>
      <c r="C21" s="400"/>
      <c r="D21" s="401"/>
      <c r="E21" s="401"/>
      <c r="F21" s="402"/>
      <c r="G21" s="403"/>
      <c r="H21" s="404"/>
      <c r="I21" s="404"/>
      <c r="J21" s="372">
        <f t="shared" si="4"/>
        <v>0</v>
      </c>
      <c r="K21" s="379">
        <f t="shared" si="5"/>
        <v>0</v>
      </c>
      <c r="L21" s="379">
        <f t="shared" si="6"/>
        <v>0</v>
      </c>
      <c r="M21" s="373"/>
    </row>
    <row r="22" spans="1:13" s="374" customFormat="1" ht="15" customHeight="1" x14ac:dyDescent="0.25">
      <c r="A22" s="381">
        <f t="shared" si="2"/>
        <v>14</v>
      </c>
      <c r="B22" s="400"/>
      <c r="C22" s="400"/>
      <c r="D22" s="401"/>
      <c r="E22" s="401"/>
      <c r="F22" s="402"/>
      <c r="G22" s="403"/>
      <c r="H22" s="404"/>
      <c r="I22" s="404"/>
      <c r="J22" s="372">
        <f t="shared" si="4"/>
        <v>0</v>
      </c>
      <c r="K22" s="379">
        <f t="shared" si="5"/>
        <v>0</v>
      </c>
      <c r="L22" s="379">
        <f t="shared" si="6"/>
        <v>0</v>
      </c>
      <c r="M22" s="373"/>
    </row>
    <row r="23" spans="1:13" s="374" customFormat="1" ht="15" customHeight="1" x14ac:dyDescent="0.25">
      <c r="A23" s="381">
        <f t="shared" si="2"/>
        <v>15</v>
      </c>
      <c r="B23" s="400"/>
      <c r="C23" s="400"/>
      <c r="D23" s="401"/>
      <c r="E23" s="401"/>
      <c r="F23" s="402"/>
      <c r="G23" s="403"/>
      <c r="H23" s="404"/>
      <c r="I23" s="404"/>
      <c r="J23" s="372">
        <f t="shared" si="4"/>
        <v>0</v>
      </c>
      <c r="K23" s="379">
        <f t="shared" si="5"/>
        <v>0</v>
      </c>
      <c r="L23" s="379">
        <f t="shared" si="6"/>
        <v>0</v>
      </c>
      <c r="M23" s="373"/>
    </row>
    <row r="24" spans="1:13" s="374" customFormat="1" ht="15" customHeight="1" x14ac:dyDescent="0.25">
      <c r="A24" s="381">
        <f t="shared" ref="A24:A28" si="7">A23+1</f>
        <v>16</v>
      </c>
      <c r="B24" s="400"/>
      <c r="C24" s="400"/>
      <c r="D24" s="401"/>
      <c r="E24" s="401"/>
      <c r="F24" s="402"/>
      <c r="G24" s="403"/>
      <c r="H24" s="404"/>
      <c r="I24" s="404"/>
      <c r="J24" s="372">
        <f t="shared" si="4"/>
        <v>0</v>
      </c>
      <c r="K24" s="379">
        <f t="shared" si="5"/>
        <v>0</v>
      </c>
      <c r="L24" s="379">
        <f t="shared" si="6"/>
        <v>0</v>
      </c>
      <c r="M24" s="373"/>
    </row>
    <row r="25" spans="1:13" s="374" customFormat="1" ht="15" customHeight="1" x14ac:dyDescent="0.25">
      <c r="A25" s="381">
        <f t="shared" si="7"/>
        <v>17</v>
      </c>
      <c r="B25" s="400"/>
      <c r="C25" s="400"/>
      <c r="D25" s="401"/>
      <c r="E25" s="401"/>
      <c r="F25" s="402"/>
      <c r="G25" s="403"/>
      <c r="H25" s="404"/>
      <c r="I25" s="404"/>
      <c r="J25" s="372">
        <f t="shared" si="4"/>
        <v>0</v>
      </c>
      <c r="K25" s="379">
        <f t="shared" si="5"/>
        <v>0</v>
      </c>
      <c r="L25" s="379">
        <f t="shared" si="6"/>
        <v>0</v>
      </c>
      <c r="M25" s="373"/>
    </row>
    <row r="26" spans="1:13" s="374" customFormat="1" ht="15" customHeight="1" x14ac:dyDescent="0.25">
      <c r="A26" s="381">
        <f>A25+1</f>
        <v>18</v>
      </c>
      <c r="B26" s="400"/>
      <c r="C26" s="400"/>
      <c r="D26" s="401"/>
      <c r="E26" s="401"/>
      <c r="F26" s="402"/>
      <c r="G26" s="403"/>
      <c r="H26" s="404"/>
      <c r="I26" s="404"/>
      <c r="J26" s="372">
        <f t="shared" si="4"/>
        <v>0</v>
      </c>
      <c r="K26" s="379">
        <f t="shared" si="5"/>
        <v>0</v>
      </c>
      <c r="L26" s="379">
        <f t="shared" si="6"/>
        <v>0</v>
      </c>
      <c r="M26" s="373"/>
    </row>
    <row r="27" spans="1:13" s="374" customFormat="1" ht="15" customHeight="1" x14ac:dyDescent="0.25">
      <c r="A27" s="381">
        <f t="shared" si="7"/>
        <v>19</v>
      </c>
      <c r="B27" s="400"/>
      <c r="C27" s="400"/>
      <c r="D27" s="401"/>
      <c r="E27" s="401"/>
      <c r="F27" s="402"/>
      <c r="G27" s="403"/>
      <c r="H27" s="404"/>
      <c r="I27" s="404"/>
      <c r="J27" s="372">
        <f t="shared" si="4"/>
        <v>0</v>
      </c>
      <c r="K27" s="379">
        <f t="shared" si="5"/>
        <v>0</v>
      </c>
      <c r="L27" s="379">
        <f t="shared" si="6"/>
        <v>0</v>
      </c>
      <c r="M27" s="373"/>
    </row>
    <row r="28" spans="1:13" s="374" customFormat="1" ht="15" customHeight="1" x14ac:dyDescent="0.25">
      <c r="A28" s="381">
        <f t="shared" si="7"/>
        <v>20</v>
      </c>
      <c r="B28" s="400"/>
      <c r="C28" s="400"/>
      <c r="D28" s="401"/>
      <c r="E28" s="401"/>
      <c r="F28" s="402"/>
      <c r="G28" s="403"/>
      <c r="H28" s="404"/>
      <c r="I28" s="404"/>
      <c r="J28" s="372">
        <f t="shared" si="4"/>
        <v>0</v>
      </c>
      <c r="K28" s="379">
        <f t="shared" si="5"/>
        <v>0</v>
      </c>
      <c r="L28" s="379">
        <f t="shared" si="6"/>
        <v>0</v>
      </c>
      <c r="M28" s="373"/>
    </row>
    <row r="29" spans="1:13" s="371" customFormat="1" ht="15" customHeight="1" x14ac:dyDescent="0.25">
      <c r="A29" s="723"/>
      <c r="B29" s="722" t="s">
        <v>33</v>
      </c>
      <c r="C29" s="708"/>
      <c r="D29" s="708"/>
      <c r="E29" s="708"/>
      <c r="F29" s="709"/>
      <c r="G29" s="636">
        <f>SUM(G9:G28)</f>
        <v>0</v>
      </c>
      <c r="H29" s="636">
        <f>SUM(H9:H23)</f>
        <v>0</v>
      </c>
      <c r="I29" s="636">
        <f>SUM(I9:I23)</f>
        <v>0</v>
      </c>
      <c r="J29" s="636">
        <f>SUM(J9:J23)</f>
        <v>0</v>
      </c>
    </row>
    <row r="30" spans="1:13" x14ac:dyDescent="0.25">
      <c r="A30" s="724"/>
      <c r="B30" s="368"/>
      <c r="C30" s="368"/>
      <c r="D30" s="368"/>
      <c r="E30" s="368"/>
      <c r="F30" s="368"/>
      <c r="G30" s="377"/>
      <c r="H30" s="378"/>
      <c r="I30" s="378"/>
      <c r="J30" s="378"/>
    </row>
    <row r="31" spans="1:13" x14ac:dyDescent="0.25">
      <c r="A31" s="724"/>
      <c r="B31" s="368"/>
      <c r="C31" s="368"/>
      <c r="D31" s="368"/>
      <c r="E31" s="368"/>
      <c r="F31" s="368"/>
      <c r="G31" s="377"/>
      <c r="H31" s="378"/>
      <c r="I31" s="378"/>
      <c r="J31" s="378"/>
    </row>
    <row r="32" spans="1:13" x14ac:dyDescent="0.25">
      <c r="A32" s="405" t="s">
        <v>226</v>
      </c>
      <c r="B32" s="368"/>
      <c r="C32" s="368"/>
      <c r="D32" s="368"/>
      <c r="E32" s="368"/>
      <c r="F32" s="405" t="s">
        <v>229</v>
      </c>
      <c r="G32" s="377"/>
      <c r="H32" s="368"/>
      <c r="I32" s="368"/>
      <c r="J32" s="368"/>
    </row>
    <row r="33" spans="1:10" x14ac:dyDescent="0.25">
      <c r="A33" s="405" t="s">
        <v>227</v>
      </c>
      <c r="B33" s="368"/>
      <c r="C33" s="368"/>
      <c r="D33" s="368"/>
      <c r="E33" s="368"/>
      <c r="F33" s="405" t="s">
        <v>227</v>
      </c>
      <c r="G33" s="377"/>
      <c r="H33" s="368"/>
      <c r="I33" s="368"/>
      <c r="J33" s="368"/>
    </row>
  </sheetData>
  <sheetProtection algorithmName="SHA-512" hashValue="XBSzmqgHJ9U0ViK7z7HveTueC4DZYEvWlTPqBqbLTHOQfNgdWHP5f9ekcSh/m2sr00j4oOsRCvZpSkjot92FFg==" saltValue="1OtdnpSa9bnjwkum2We6LA==" spinCount="100000" sheet="1" objects="1" scenarios="1" formatColumns="0" formatRows="0" insertRows="0"/>
  <mergeCells count="7">
    <mergeCell ref="K3:N4"/>
    <mergeCell ref="H7:I7"/>
    <mergeCell ref="A2:J2"/>
    <mergeCell ref="A3:J3"/>
    <mergeCell ref="A4:J4"/>
    <mergeCell ref="A5:J5"/>
    <mergeCell ref="A6:J6"/>
  </mergeCells>
  <hyperlinks>
    <hyperlink ref="A1" location="Index!D38" display="Back to Index"/>
  </hyperlinks>
  <printOptions horizontalCentered="1"/>
  <pageMargins left="0.23622047244094491" right="0.23622047244094491" top="0.51181102362204722" bottom="0.51181102362204722" header="0.31496062992125984" footer="0.31496062992125984"/>
  <pageSetup paperSize="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M37"/>
  <sheetViews>
    <sheetView view="pageBreakPreview" zoomScaleSheetLayoutView="100" workbookViewId="0">
      <pane ySplit="8" topLeftCell="A9" activePane="bottomLeft" state="frozen"/>
      <selection pane="bottomLeft"/>
    </sheetView>
  </sheetViews>
  <sheetFormatPr defaultColWidth="9.140625" defaultRowHeight="12.75" x14ac:dyDescent="0.2"/>
  <cols>
    <col min="1" max="1" width="5.140625" style="406" customWidth="1"/>
    <col min="2" max="2" width="25.140625" style="406" customWidth="1"/>
    <col min="3" max="3" width="16.42578125" style="406" customWidth="1"/>
    <col min="4" max="5" width="10.7109375" style="406" customWidth="1"/>
    <col min="6" max="6" width="13.140625" style="406" customWidth="1"/>
    <col min="7" max="11" width="10.7109375" style="406" customWidth="1"/>
    <col min="12" max="12" width="11" style="406" bestFit="1" customWidth="1"/>
    <col min="13" max="13" width="9.140625" style="407" customWidth="1"/>
    <col min="14" max="14" width="11" style="407" bestFit="1" customWidth="1"/>
    <col min="15" max="16384" width="9.140625" style="407"/>
  </cols>
  <sheetData>
    <row r="1" spans="1:13" ht="15.75" x14ac:dyDescent="0.25">
      <c r="A1" s="29" t="s">
        <v>691</v>
      </c>
    </row>
    <row r="2" spans="1:13" x14ac:dyDescent="0.2">
      <c r="A2" s="979" t="str">
        <f>B!A2</f>
        <v>PQR Trading Company</v>
      </c>
      <c r="B2" s="979"/>
      <c r="C2" s="979"/>
      <c r="D2" s="979"/>
      <c r="E2" s="979"/>
      <c r="F2" s="979"/>
      <c r="G2" s="979"/>
      <c r="H2" s="979"/>
      <c r="I2" s="979"/>
      <c r="J2" s="979"/>
      <c r="K2" s="979"/>
      <c r="L2" s="408"/>
    </row>
    <row r="3" spans="1:13" x14ac:dyDescent="0.2">
      <c r="A3" s="980" t="str">
        <f>+B!A3</f>
        <v>A.Y: 2026-27</v>
      </c>
      <c r="B3" s="980"/>
      <c r="C3" s="980"/>
      <c r="D3" s="980"/>
      <c r="E3" s="980"/>
      <c r="F3" s="980"/>
      <c r="G3" s="980"/>
      <c r="H3" s="980"/>
      <c r="I3" s="980"/>
      <c r="J3" s="980"/>
      <c r="K3" s="980"/>
      <c r="L3" s="409"/>
    </row>
    <row r="4" spans="1:13" x14ac:dyDescent="0.2">
      <c r="A4" s="983" t="s">
        <v>147</v>
      </c>
      <c r="B4" s="983"/>
      <c r="C4" s="983"/>
      <c r="D4" s="983"/>
      <c r="E4" s="983"/>
      <c r="F4" s="983"/>
      <c r="G4" s="983"/>
      <c r="H4" s="983"/>
      <c r="I4" s="983"/>
      <c r="J4" s="983"/>
      <c r="K4" s="983"/>
      <c r="L4" s="410"/>
    </row>
    <row r="5" spans="1:13" x14ac:dyDescent="0.2">
      <c r="A5" s="984" t="s">
        <v>133</v>
      </c>
      <c r="B5" s="984"/>
      <c r="C5" s="984"/>
      <c r="D5" s="984"/>
      <c r="E5" s="984"/>
      <c r="F5" s="984"/>
      <c r="G5" s="984"/>
      <c r="H5" s="984"/>
      <c r="I5" s="984"/>
      <c r="J5" s="984"/>
      <c r="K5" s="984"/>
      <c r="L5" s="411"/>
    </row>
    <row r="6" spans="1:13" x14ac:dyDescent="0.2">
      <c r="A6" s="985" t="s">
        <v>78</v>
      </c>
      <c r="B6" s="985"/>
      <c r="C6" s="985"/>
      <c r="D6" s="985"/>
      <c r="E6" s="985"/>
      <c r="F6" s="985"/>
      <c r="G6" s="985"/>
      <c r="H6" s="985"/>
      <c r="I6" s="985"/>
      <c r="J6" s="985"/>
      <c r="K6" s="985"/>
      <c r="L6" s="413"/>
    </row>
    <row r="7" spans="1:13" x14ac:dyDescent="0.2">
      <c r="A7" s="412"/>
      <c r="B7" s="412"/>
      <c r="C7" s="412"/>
      <c r="D7" s="412"/>
      <c r="E7" s="412"/>
      <c r="F7" s="412"/>
      <c r="G7" s="412"/>
      <c r="H7" s="412"/>
      <c r="I7" s="412"/>
      <c r="J7" s="412"/>
      <c r="K7" s="412"/>
      <c r="L7" s="413"/>
    </row>
    <row r="8" spans="1:13" s="415" customFormat="1" ht="63.75" x14ac:dyDescent="0.2">
      <c r="A8" s="414" t="s">
        <v>674</v>
      </c>
      <c r="B8" s="414" t="s">
        <v>233</v>
      </c>
      <c r="C8" s="414" t="s">
        <v>199</v>
      </c>
      <c r="D8" s="414" t="s">
        <v>123</v>
      </c>
      <c r="E8" s="414" t="s">
        <v>129</v>
      </c>
      <c r="F8" s="414" t="s">
        <v>79</v>
      </c>
      <c r="G8" s="414" t="s">
        <v>82</v>
      </c>
      <c r="H8" s="414" t="s">
        <v>186</v>
      </c>
      <c r="I8" s="414" t="s">
        <v>784</v>
      </c>
      <c r="J8" s="414" t="s">
        <v>149</v>
      </c>
      <c r="K8" s="414" t="s">
        <v>80</v>
      </c>
    </row>
    <row r="9" spans="1:13" s="415" customFormat="1" x14ac:dyDescent="0.2">
      <c r="A9" s="416">
        <v>1</v>
      </c>
      <c r="B9" s="423"/>
      <c r="C9" s="423"/>
      <c r="D9" s="422"/>
      <c r="E9" s="424"/>
      <c r="F9" s="424"/>
      <c r="G9" s="424"/>
      <c r="H9" s="418">
        <f>E9+F9-G9</f>
        <v>0</v>
      </c>
      <c r="I9" s="422"/>
      <c r="J9" s="417" t="str">
        <f>IF(H9=0,"Yes","No")</f>
        <v>Yes</v>
      </c>
      <c r="K9" s="417">
        <f>MAX(F9,G9,H9,E9)</f>
        <v>0</v>
      </c>
      <c r="L9" s="419"/>
      <c r="M9" s="420"/>
    </row>
    <row r="10" spans="1:13" s="415" customFormat="1" x14ac:dyDescent="0.2">
      <c r="A10" s="416">
        <f>A9+1</f>
        <v>2</v>
      </c>
      <c r="B10" s="423"/>
      <c r="C10" s="423"/>
      <c r="D10" s="422"/>
      <c r="E10" s="424"/>
      <c r="F10" s="424"/>
      <c r="G10" s="424"/>
      <c r="H10" s="418">
        <f t="shared" ref="H10:H30" si="0">E10+F10-G10</f>
        <v>0</v>
      </c>
      <c r="I10" s="422"/>
      <c r="J10" s="417" t="str">
        <f t="shared" ref="J10:J30" si="1">IF(H10=0,"Yes","No")</f>
        <v>Yes</v>
      </c>
      <c r="K10" s="417">
        <f>MAX(F10,G10,H10,E10)</f>
        <v>0</v>
      </c>
      <c r="L10" s="419"/>
      <c r="M10" s="420"/>
    </row>
    <row r="11" spans="1:13" s="415" customFormat="1" x14ac:dyDescent="0.2">
      <c r="A11" s="416">
        <f t="shared" ref="A11:A30" si="2">A10+1</f>
        <v>3</v>
      </c>
      <c r="B11" s="423"/>
      <c r="C11" s="423"/>
      <c r="D11" s="422"/>
      <c r="E11" s="424"/>
      <c r="F11" s="424"/>
      <c r="G11" s="424"/>
      <c r="H11" s="418">
        <f t="shared" si="0"/>
        <v>0</v>
      </c>
      <c r="I11" s="422"/>
      <c r="J11" s="417" t="str">
        <f t="shared" si="1"/>
        <v>Yes</v>
      </c>
      <c r="K11" s="417">
        <f>MAX(F11,G11,H11,E11)</f>
        <v>0</v>
      </c>
      <c r="L11" s="419"/>
      <c r="M11" s="420"/>
    </row>
    <row r="12" spans="1:13" s="415" customFormat="1" x14ac:dyDescent="0.2">
      <c r="A12" s="416">
        <f t="shared" si="2"/>
        <v>4</v>
      </c>
      <c r="B12" s="423"/>
      <c r="C12" s="423"/>
      <c r="D12" s="422"/>
      <c r="E12" s="424"/>
      <c r="F12" s="424"/>
      <c r="G12" s="424"/>
      <c r="H12" s="418">
        <f t="shared" si="0"/>
        <v>0</v>
      </c>
      <c r="I12" s="422"/>
      <c r="J12" s="417" t="str">
        <f t="shared" si="1"/>
        <v>Yes</v>
      </c>
      <c r="K12" s="417">
        <f>MAX(F12,G12,H12,E12)</f>
        <v>0</v>
      </c>
      <c r="L12" s="419"/>
      <c r="M12" s="420"/>
    </row>
    <row r="13" spans="1:13" s="415" customFormat="1" x14ac:dyDescent="0.2">
      <c r="A13" s="416">
        <f t="shared" si="2"/>
        <v>5</v>
      </c>
      <c r="B13" s="425"/>
      <c r="C13" s="425"/>
      <c r="D13" s="426"/>
      <c r="E13" s="427"/>
      <c r="F13" s="427"/>
      <c r="G13" s="427"/>
      <c r="H13" s="418">
        <f t="shared" ref="H13:H17" si="3">E13+F13-G13</f>
        <v>0</v>
      </c>
      <c r="I13" s="422"/>
      <c r="J13" s="417" t="str">
        <f t="shared" ref="J13:J17" si="4">IF(H13=0,"Yes","No")</f>
        <v>Yes</v>
      </c>
      <c r="K13" s="417">
        <f t="shared" ref="K13:K31" si="5">MAX(F13,G13,H13,E13)</f>
        <v>0</v>
      </c>
      <c r="L13" s="419"/>
      <c r="M13" s="420"/>
    </row>
    <row r="14" spans="1:13" s="415" customFormat="1" x14ac:dyDescent="0.2">
      <c r="A14" s="416">
        <f t="shared" si="2"/>
        <v>6</v>
      </c>
      <c r="B14" s="425"/>
      <c r="C14" s="425"/>
      <c r="D14" s="426"/>
      <c r="E14" s="427"/>
      <c r="F14" s="427"/>
      <c r="G14" s="427"/>
      <c r="H14" s="418">
        <f t="shared" si="3"/>
        <v>0</v>
      </c>
      <c r="I14" s="422"/>
      <c r="J14" s="417" t="str">
        <f t="shared" si="4"/>
        <v>Yes</v>
      </c>
      <c r="K14" s="417">
        <f t="shared" si="5"/>
        <v>0</v>
      </c>
      <c r="L14" s="419"/>
      <c r="M14" s="420"/>
    </row>
    <row r="15" spans="1:13" s="415" customFormat="1" x14ac:dyDescent="0.2">
      <c r="A15" s="416">
        <f t="shared" si="2"/>
        <v>7</v>
      </c>
      <c r="B15" s="425"/>
      <c r="C15" s="425"/>
      <c r="D15" s="426"/>
      <c r="E15" s="427"/>
      <c r="F15" s="427"/>
      <c r="G15" s="427"/>
      <c r="H15" s="418">
        <f t="shared" si="3"/>
        <v>0</v>
      </c>
      <c r="I15" s="422"/>
      <c r="J15" s="417" t="str">
        <f t="shared" si="4"/>
        <v>Yes</v>
      </c>
      <c r="K15" s="417">
        <f t="shared" si="5"/>
        <v>0</v>
      </c>
      <c r="L15" s="419"/>
      <c r="M15" s="420"/>
    </row>
    <row r="16" spans="1:13" s="415" customFormat="1" x14ac:dyDescent="0.2">
      <c r="A16" s="416">
        <f t="shared" si="2"/>
        <v>8</v>
      </c>
      <c r="B16" s="425"/>
      <c r="C16" s="425"/>
      <c r="D16" s="426"/>
      <c r="E16" s="427"/>
      <c r="F16" s="427"/>
      <c r="G16" s="427"/>
      <c r="H16" s="418">
        <f t="shared" si="3"/>
        <v>0</v>
      </c>
      <c r="I16" s="422"/>
      <c r="J16" s="417" t="str">
        <f t="shared" si="4"/>
        <v>Yes</v>
      </c>
      <c r="K16" s="417">
        <f t="shared" si="5"/>
        <v>0</v>
      </c>
      <c r="L16" s="419"/>
      <c r="M16" s="420"/>
    </row>
    <row r="17" spans="1:13" s="415" customFormat="1" x14ac:dyDescent="0.2">
      <c r="A17" s="416">
        <f>A16+1</f>
        <v>9</v>
      </c>
      <c r="B17" s="423"/>
      <c r="C17" s="423"/>
      <c r="D17" s="422"/>
      <c r="E17" s="424"/>
      <c r="F17" s="424"/>
      <c r="G17" s="424"/>
      <c r="H17" s="418">
        <f t="shared" si="3"/>
        <v>0</v>
      </c>
      <c r="I17" s="422"/>
      <c r="J17" s="417" t="str">
        <f t="shared" si="4"/>
        <v>Yes</v>
      </c>
      <c r="K17" s="417">
        <f t="shared" si="5"/>
        <v>0</v>
      </c>
      <c r="L17" s="419"/>
      <c r="M17" s="420"/>
    </row>
    <row r="18" spans="1:13" s="415" customFormat="1" x14ac:dyDescent="0.2">
      <c r="A18" s="416">
        <f t="shared" si="2"/>
        <v>10</v>
      </c>
      <c r="B18" s="423"/>
      <c r="C18" s="423"/>
      <c r="D18" s="422"/>
      <c r="E18" s="424"/>
      <c r="F18" s="424"/>
      <c r="G18" s="424"/>
      <c r="H18" s="418">
        <f t="shared" si="0"/>
        <v>0</v>
      </c>
      <c r="I18" s="422"/>
      <c r="J18" s="417" t="str">
        <f t="shared" si="1"/>
        <v>Yes</v>
      </c>
      <c r="K18" s="417">
        <f t="shared" si="5"/>
        <v>0</v>
      </c>
      <c r="L18" s="419"/>
      <c r="M18" s="420"/>
    </row>
    <row r="19" spans="1:13" s="415" customFormat="1" x14ac:dyDescent="0.2">
      <c r="A19" s="416">
        <f t="shared" si="2"/>
        <v>11</v>
      </c>
      <c r="B19" s="423"/>
      <c r="C19" s="423"/>
      <c r="D19" s="422"/>
      <c r="E19" s="424"/>
      <c r="F19" s="424"/>
      <c r="G19" s="424"/>
      <c r="H19" s="418">
        <f t="shared" si="0"/>
        <v>0</v>
      </c>
      <c r="I19" s="422"/>
      <c r="J19" s="417" t="str">
        <f t="shared" si="1"/>
        <v>Yes</v>
      </c>
      <c r="K19" s="417">
        <f t="shared" si="5"/>
        <v>0</v>
      </c>
      <c r="L19" s="419"/>
      <c r="M19" s="420"/>
    </row>
    <row r="20" spans="1:13" s="415" customFormat="1" x14ac:dyDescent="0.2">
      <c r="A20" s="416">
        <f t="shared" si="2"/>
        <v>12</v>
      </c>
      <c r="B20" s="423"/>
      <c r="C20" s="423"/>
      <c r="D20" s="422"/>
      <c r="E20" s="424"/>
      <c r="F20" s="424"/>
      <c r="G20" s="424"/>
      <c r="H20" s="418">
        <f t="shared" si="0"/>
        <v>0</v>
      </c>
      <c r="I20" s="422"/>
      <c r="J20" s="417" t="str">
        <f t="shared" si="1"/>
        <v>Yes</v>
      </c>
      <c r="K20" s="417">
        <f t="shared" si="5"/>
        <v>0</v>
      </c>
      <c r="L20" s="419"/>
      <c r="M20" s="420"/>
    </row>
    <row r="21" spans="1:13" s="415" customFormat="1" x14ac:dyDescent="0.2">
      <c r="A21" s="416">
        <f t="shared" si="2"/>
        <v>13</v>
      </c>
      <c r="B21" s="423"/>
      <c r="C21" s="423"/>
      <c r="D21" s="422"/>
      <c r="E21" s="424"/>
      <c r="F21" s="424"/>
      <c r="G21" s="424"/>
      <c r="H21" s="418">
        <f t="shared" si="0"/>
        <v>0</v>
      </c>
      <c r="I21" s="422"/>
      <c r="J21" s="417" t="str">
        <f t="shared" si="1"/>
        <v>Yes</v>
      </c>
      <c r="K21" s="417">
        <f t="shared" si="5"/>
        <v>0</v>
      </c>
      <c r="L21" s="419"/>
      <c r="M21" s="420"/>
    </row>
    <row r="22" spans="1:13" s="415" customFormat="1" x14ac:dyDescent="0.2">
      <c r="A22" s="416">
        <f t="shared" si="2"/>
        <v>14</v>
      </c>
      <c r="B22" s="423"/>
      <c r="C22" s="423"/>
      <c r="D22" s="422"/>
      <c r="E22" s="424"/>
      <c r="F22" s="424"/>
      <c r="G22" s="424"/>
      <c r="H22" s="418">
        <f>E22+F22-G22</f>
        <v>0</v>
      </c>
      <c r="I22" s="422"/>
      <c r="J22" s="417" t="str">
        <f>IF(H22=0,"Yes","No")</f>
        <v>Yes</v>
      </c>
      <c r="K22" s="417">
        <f t="shared" si="5"/>
        <v>0</v>
      </c>
      <c r="L22" s="419"/>
      <c r="M22" s="420"/>
    </row>
    <row r="23" spans="1:13" s="415" customFormat="1" x14ac:dyDescent="0.2">
      <c r="A23" s="416">
        <f t="shared" si="2"/>
        <v>15</v>
      </c>
      <c r="B23" s="423"/>
      <c r="C23" s="423"/>
      <c r="D23" s="422"/>
      <c r="E23" s="424"/>
      <c r="F23" s="424"/>
      <c r="G23" s="424"/>
      <c r="H23" s="418">
        <f t="shared" si="0"/>
        <v>0</v>
      </c>
      <c r="I23" s="422"/>
      <c r="J23" s="417" t="str">
        <f t="shared" si="1"/>
        <v>Yes</v>
      </c>
      <c r="K23" s="417">
        <f t="shared" si="5"/>
        <v>0</v>
      </c>
      <c r="L23" s="419"/>
      <c r="M23" s="420"/>
    </row>
    <row r="24" spans="1:13" s="415" customFormat="1" x14ac:dyDescent="0.2">
      <c r="A24" s="416">
        <f t="shared" si="2"/>
        <v>16</v>
      </c>
      <c r="B24" s="423"/>
      <c r="C24" s="423"/>
      <c r="D24" s="422"/>
      <c r="E24" s="424"/>
      <c r="F24" s="424"/>
      <c r="G24" s="424"/>
      <c r="H24" s="418">
        <f t="shared" si="0"/>
        <v>0</v>
      </c>
      <c r="I24" s="422"/>
      <c r="J24" s="417" t="str">
        <f t="shared" si="1"/>
        <v>Yes</v>
      </c>
      <c r="K24" s="417">
        <f t="shared" si="5"/>
        <v>0</v>
      </c>
      <c r="L24" s="419"/>
      <c r="M24" s="420"/>
    </row>
    <row r="25" spans="1:13" s="415" customFormat="1" x14ac:dyDescent="0.2">
      <c r="A25" s="416">
        <f t="shared" si="2"/>
        <v>17</v>
      </c>
      <c r="B25" s="423"/>
      <c r="C25" s="423"/>
      <c r="D25" s="422"/>
      <c r="E25" s="424"/>
      <c r="F25" s="424"/>
      <c r="G25" s="424"/>
      <c r="H25" s="418">
        <f t="shared" si="0"/>
        <v>0</v>
      </c>
      <c r="I25" s="422"/>
      <c r="J25" s="417" t="str">
        <f t="shared" si="1"/>
        <v>Yes</v>
      </c>
      <c r="K25" s="417">
        <f t="shared" si="5"/>
        <v>0</v>
      </c>
      <c r="L25" s="419"/>
      <c r="M25" s="420"/>
    </row>
    <row r="26" spans="1:13" s="415" customFormat="1" x14ac:dyDescent="0.2">
      <c r="A26" s="416">
        <f t="shared" si="2"/>
        <v>18</v>
      </c>
      <c r="B26" s="423"/>
      <c r="C26" s="423"/>
      <c r="D26" s="422"/>
      <c r="E26" s="424"/>
      <c r="F26" s="424"/>
      <c r="G26" s="424"/>
      <c r="H26" s="418">
        <f t="shared" si="0"/>
        <v>0</v>
      </c>
      <c r="I26" s="422"/>
      <c r="J26" s="417" t="str">
        <f t="shared" si="1"/>
        <v>Yes</v>
      </c>
      <c r="K26" s="417">
        <f t="shared" si="5"/>
        <v>0</v>
      </c>
      <c r="L26" s="419"/>
      <c r="M26" s="420"/>
    </row>
    <row r="27" spans="1:13" x14ac:dyDescent="0.2">
      <c r="A27" s="416">
        <f t="shared" si="2"/>
        <v>19</v>
      </c>
      <c r="B27" s="423"/>
      <c r="C27" s="423"/>
      <c r="D27" s="422"/>
      <c r="E27" s="424"/>
      <c r="F27" s="424"/>
      <c r="G27" s="424"/>
      <c r="H27" s="418">
        <f t="shared" si="0"/>
        <v>0</v>
      </c>
      <c r="I27" s="422"/>
      <c r="J27" s="417" t="str">
        <f t="shared" si="1"/>
        <v>Yes</v>
      </c>
      <c r="K27" s="417">
        <f t="shared" si="5"/>
        <v>0</v>
      </c>
      <c r="L27" s="419"/>
      <c r="M27" s="420"/>
    </row>
    <row r="28" spans="1:13" x14ac:dyDescent="0.2">
      <c r="A28" s="416">
        <f t="shared" si="2"/>
        <v>20</v>
      </c>
      <c r="B28" s="423"/>
      <c r="C28" s="423"/>
      <c r="D28" s="422"/>
      <c r="E28" s="424"/>
      <c r="F28" s="424"/>
      <c r="G28" s="424"/>
      <c r="H28" s="418">
        <f t="shared" si="0"/>
        <v>0</v>
      </c>
      <c r="I28" s="422"/>
      <c r="J28" s="417" t="str">
        <f t="shared" si="1"/>
        <v>Yes</v>
      </c>
      <c r="K28" s="417">
        <f t="shared" si="5"/>
        <v>0</v>
      </c>
      <c r="L28" s="419"/>
      <c r="M28" s="420"/>
    </row>
    <row r="29" spans="1:13" x14ac:dyDescent="0.2">
      <c r="A29" s="416">
        <f t="shared" si="2"/>
        <v>21</v>
      </c>
      <c r="B29" s="423"/>
      <c r="C29" s="423"/>
      <c r="D29" s="422"/>
      <c r="E29" s="424"/>
      <c r="F29" s="424"/>
      <c r="G29" s="424"/>
      <c r="H29" s="418">
        <f t="shared" si="0"/>
        <v>0</v>
      </c>
      <c r="I29" s="422"/>
      <c r="J29" s="417" t="str">
        <f t="shared" si="1"/>
        <v>Yes</v>
      </c>
      <c r="K29" s="417">
        <f t="shared" si="5"/>
        <v>0</v>
      </c>
      <c r="L29" s="419"/>
      <c r="M29" s="420"/>
    </row>
    <row r="30" spans="1:13" x14ac:dyDescent="0.2">
      <c r="A30" s="416">
        <f t="shared" si="2"/>
        <v>22</v>
      </c>
      <c r="B30" s="423"/>
      <c r="C30" s="423"/>
      <c r="D30" s="422"/>
      <c r="E30" s="424"/>
      <c r="F30" s="424"/>
      <c r="G30" s="424"/>
      <c r="H30" s="418">
        <f t="shared" si="0"/>
        <v>0</v>
      </c>
      <c r="I30" s="422"/>
      <c r="J30" s="417" t="str">
        <f t="shared" si="1"/>
        <v>Yes</v>
      </c>
      <c r="K30" s="417">
        <f t="shared" si="5"/>
        <v>0</v>
      </c>
      <c r="L30" s="419"/>
      <c r="M30" s="420"/>
    </row>
    <row r="31" spans="1:13" ht="15" customHeight="1" x14ac:dyDescent="0.2">
      <c r="A31" s="981" t="s">
        <v>36</v>
      </c>
      <c r="B31" s="981"/>
      <c r="C31" s="981"/>
      <c r="D31" s="981"/>
      <c r="E31" s="637">
        <f>SUM(E9:E30)</f>
        <v>0</v>
      </c>
      <c r="F31" s="637">
        <f>SUM(F9:F30)</f>
        <v>0</v>
      </c>
      <c r="G31" s="637">
        <f>SUM(G9:G30)</f>
        <v>0</v>
      </c>
      <c r="H31" s="637">
        <f>SUM(H9:H30)</f>
        <v>0</v>
      </c>
      <c r="I31" s="982"/>
      <c r="J31" s="982"/>
      <c r="K31" s="638">
        <f t="shared" si="5"/>
        <v>0</v>
      </c>
    </row>
    <row r="32" spans="1:13" x14ac:dyDescent="0.2">
      <c r="A32" s="421"/>
      <c r="B32" s="421"/>
      <c r="C32" s="421"/>
      <c r="D32" s="421"/>
      <c r="E32" s="421"/>
      <c r="F32" s="421"/>
      <c r="G32" s="421"/>
      <c r="H32" s="421"/>
      <c r="I32" s="421"/>
      <c r="J32" s="421"/>
      <c r="K32" s="421"/>
    </row>
    <row r="33" spans="1:11" x14ac:dyDescent="0.2">
      <c r="A33" s="421"/>
      <c r="B33" s="421"/>
      <c r="C33" s="421"/>
      <c r="D33" s="421"/>
      <c r="E33" s="421"/>
      <c r="F33" s="421"/>
      <c r="G33" s="421"/>
      <c r="H33" s="421"/>
      <c r="I33" s="421"/>
      <c r="J33" s="421"/>
      <c r="K33" s="421"/>
    </row>
    <row r="34" spans="1:11" x14ac:dyDescent="0.2">
      <c r="A34" s="421"/>
      <c r="B34" s="421"/>
      <c r="C34" s="421"/>
      <c r="D34" s="421"/>
      <c r="E34" s="421"/>
      <c r="F34" s="421"/>
      <c r="G34" s="421"/>
      <c r="H34" s="421"/>
      <c r="I34" s="421"/>
      <c r="J34" s="421"/>
      <c r="K34" s="421"/>
    </row>
    <row r="35" spans="1:11" x14ac:dyDescent="0.2">
      <c r="A35" s="421"/>
      <c r="B35" s="421"/>
      <c r="C35" s="421"/>
      <c r="D35" s="421"/>
      <c r="E35" s="421"/>
      <c r="F35" s="421"/>
      <c r="G35" s="421"/>
      <c r="H35" s="421"/>
      <c r="I35" s="421"/>
      <c r="J35" s="421"/>
      <c r="K35" s="421"/>
    </row>
    <row r="36" spans="1:11" x14ac:dyDescent="0.2">
      <c r="A36" s="428" t="s">
        <v>226</v>
      </c>
      <c r="B36" s="421"/>
      <c r="C36" s="421"/>
      <c r="D36" s="421"/>
      <c r="E36" s="421"/>
      <c r="F36" s="421"/>
      <c r="G36" s="428" t="s">
        <v>229</v>
      </c>
      <c r="H36" s="421"/>
      <c r="I36" s="421"/>
      <c r="J36" s="421"/>
      <c r="K36" s="421"/>
    </row>
    <row r="37" spans="1:11" x14ac:dyDescent="0.2">
      <c r="A37" s="428" t="s">
        <v>227</v>
      </c>
      <c r="B37" s="421"/>
      <c r="C37" s="421"/>
      <c r="D37" s="421"/>
      <c r="E37" s="421"/>
      <c r="F37" s="421"/>
      <c r="G37" s="428" t="s">
        <v>227</v>
      </c>
      <c r="H37" s="421"/>
      <c r="I37" s="421"/>
      <c r="J37" s="421"/>
      <c r="K37" s="421"/>
    </row>
  </sheetData>
  <sheetProtection algorithmName="SHA-512" hashValue="AIOw+xyT4bnatIC7kxJ/y+ZyChTQEWlX6B/U9A3A6r3cRIjQ2iVNPiH8cM75IPmOJCPXNhITUgnE8WxbJJgO5A==" saltValue="i5crpXqmXJKXbZIc9f3lAA==" spinCount="100000" sheet="1" formatColumns="0" formatRows="0" insertRows="0"/>
  <mergeCells count="7">
    <mergeCell ref="A2:K2"/>
    <mergeCell ref="A3:K3"/>
    <mergeCell ref="A31:D31"/>
    <mergeCell ref="I31:J31"/>
    <mergeCell ref="A4:K4"/>
    <mergeCell ref="A5:K5"/>
    <mergeCell ref="A6:K6"/>
  </mergeCells>
  <hyperlinks>
    <hyperlink ref="A1" location="Index!D38" display="Back to Index"/>
  </hyperlinks>
  <printOptions horizontalCentered="1"/>
  <pageMargins left="0.19685039370078741" right="0.19685039370078741" top="0.51181102362204722" bottom="0.51181102362204722" header="0.31496062992125984" footer="0.31496062992125984"/>
  <pageSetup paperSize="9"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H25"/>
  <sheetViews>
    <sheetView view="pageBreakPreview" zoomScaleSheetLayoutView="100" workbookViewId="0"/>
  </sheetViews>
  <sheetFormatPr defaultColWidth="9.140625" defaultRowHeight="15" x14ac:dyDescent="0.25"/>
  <cols>
    <col min="1" max="1" width="7.5703125" style="44" customWidth="1"/>
    <col min="2" max="2" width="16.140625" style="44" bestFit="1" customWidth="1"/>
    <col min="3" max="3" width="34" style="44" customWidth="1"/>
    <col min="4" max="4" width="13.7109375" style="44" customWidth="1"/>
    <col min="5" max="5" width="15" style="44" customWidth="1"/>
    <col min="6" max="6" width="23.7109375" style="44" bestFit="1" customWidth="1"/>
    <col min="7" max="7" width="10.7109375" style="44" bestFit="1" customWidth="1"/>
    <col min="8" max="16384" width="9.140625" style="44"/>
  </cols>
  <sheetData>
    <row r="1" spans="1:8" ht="15.75" x14ac:dyDescent="0.25">
      <c r="A1" s="29" t="s">
        <v>691</v>
      </c>
    </row>
    <row r="2" spans="1:8" x14ac:dyDescent="0.25">
      <c r="A2" s="800" t="str">
        <f>B!A2</f>
        <v>PQR Trading Company</v>
      </c>
      <c r="B2" s="800"/>
      <c r="C2" s="800"/>
      <c r="D2" s="800"/>
      <c r="E2" s="800"/>
      <c r="F2" s="800"/>
      <c r="G2" s="800"/>
    </row>
    <row r="3" spans="1:8" x14ac:dyDescent="0.25">
      <c r="A3" s="800" t="str">
        <f>B!A3</f>
        <v>A.Y: 2026-27</v>
      </c>
      <c r="B3" s="800"/>
      <c r="C3" s="800"/>
      <c r="D3" s="800"/>
      <c r="E3" s="800"/>
      <c r="F3" s="800"/>
      <c r="G3" s="800"/>
    </row>
    <row r="4" spans="1:8" x14ac:dyDescent="0.25">
      <c r="A4" s="800" t="s">
        <v>160</v>
      </c>
      <c r="B4" s="800"/>
      <c r="C4" s="800"/>
      <c r="D4" s="800"/>
      <c r="E4" s="800"/>
      <c r="F4" s="800"/>
      <c r="G4" s="800"/>
    </row>
    <row r="5" spans="1:8" x14ac:dyDescent="0.25">
      <c r="A5" s="800" t="s">
        <v>161</v>
      </c>
      <c r="B5" s="800"/>
      <c r="C5" s="800"/>
      <c r="D5" s="800"/>
      <c r="E5" s="800"/>
      <c r="F5" s="800"/>
      <c r="G5" s="800"/>
    </row>
    <row r="6" spans="1:8" x14ac:dyDescent="0.25">
      <c r="A6" s="987" t="s">
        <v>126</v>
      </c>
      <c r="B6" s="987"/>
      <c r="C6" s="987"/>
      <c r="D6" s="987"/>
      <c r="E6" s="987"/>
      <c r="F6" s="987"/>
      <c r="G6" s="987"/>
    </row>
    <row r="7" spans="1:8" ht="13.5" customHeight="1" x14ac:dyDescent="0.25">
      <c r="A7" s="986"/>
      <c r="B7" s="986"/>
      <c r="C7" s="986"/>
      <c r="D7" s="986"/>
      <c r="E7" s="986"/>
    </row>
    <row r="8" spans="1:8" ht="45" x14ac:dyDescent="0.25">
      <c r="A8" s="429" t="s">
        <v>674</v>
      </c>
      <c r="B8" s="429" t="s">
        <v>117</v>
      </c>
      <c r="C8" s="429" t="s">
        <v>127</v>
      </c>
      <c r="D8" s="430" t="s">
        <v>130</v>
      </c>
      <c r="E8" s="431" t="s">
        <v>128</v>
      </c>
      <c r="F8" s="430" t="s">
        <v>200</v>
      </c>
      <c r="G8" s="430" t="s">
        <v>201</v>
      </c>
      <c r="H8" s="432"/>
    </row>
    <row r="9" spans="1:8" x14ac:dyDescent="0.25">
      <c r="A9" s="433">
        <v>1</v>
      </c>
      <c r="B9" s="436"/>
      <c r="C9" s="437"/>
      <c r="D9" s="438"/>
      <c r="E9" s="439"/>
      <c r="F9" s="440"/>
      <c r="G9" s="441"/>
    </row>
    <row r="10" spans="1:8" x14ac:dyDescent="0.25">
      <c r="A10" s="433">
        <v>2</v>
      </c>
      <c r="B10" s="436"/>
      <c r="C10" s="437"/>
      <c r="D10" s="443"/>
      <c r="E10" s="439"/>
      <c r="F10" s="440"/>
      <c r="G10" s="441"/>
    </row>
    <row r="11" spans="1:8" x14ac:dyDescent="0.25">
      <c r="A11" s="433">
        <v>3</v>
      </c>
      <c r="B11" s="436"/>
      <c r="C11" s="437"/>
      <c r="D11" s="438"/>
      <c r="E11" s="439"/>
      <c r="F11" s="440"/>
      <c r="G11" s="441"/>
    </row>
    <row r="12" spans="1:8" x14ac:dyDescent="0.25">
      <c r="A12" s="433">
        <v>4</v>
      </c>
      <c r="B12" s="436"/>
      <c r="C12" s="437"/>
      <c r="D12" s="438"/>
      <c r="E12" s="439"/>
      <c r="F12" s="440"/>
      <c r="G12" s="441"/>
    </row>
    <row r="13" spans="1:8" x14ac:dyDescent="0.25">
      <c r="A13" s="433">
        <v>5</v>
      </c>
      <c r="B13" s="436"/>
      <c r="C13" s="437"/>
      <c r="D13" s="438"/>
      <c r="E13" s="439"/>
      <c r="F13" s="440"/>
      <c r="G13" s="441"/>
    </row>
    <row r="14" spans="1:8" x14ac:dyDescent="0.25">
      <c r="A14" s="433">
        <v>6</v>
      </c>
      <c r="B14" s="436"/>
      <c r="C14" s="437"/>
      <c r="D14" s="438"/>
      <c r="E14" s="439"/>
      <c r="F14" s="440"/>
      <c r="G14" s="441"/>
    </row>
    <row r="15" spans="1:8" x14ac:dyDescent="0.25">
      <c r="A15" s="433">
        <v>7</v>
      </c>
      <c r="B15" s="436"/>
      <c r="C15" s="437"/>
      <c r="D15" s="438"/>
      <c r="E15" s="439"/>
      <c r="F15" s="440"/>
      <c r="G15" s="441"/>
    </row>
    <row r="16" spans="1:8" x14ac:dyDescent="0.25">
      <c r="A16" s="433">
        <v>8</v>
      </c>
      <c r="B16" s="436"/>
      <c r="C16" s="437"/>
      <c r="D16" s="438"/>
      <c r="E16" s="439"/>
      <c r="F16" s="440"/>
      <c r="G16" s="441"/>
    </row>
    <row r="21" spans="1:5" x14ac:dyDescent="0.25">
      <c r="A21" s="442" t="s">
        <v>226</v>
      </c>
      <c r="E21" s="442" t="s">
        <v>229</v>
      </c>
    </row>
    <row r="22" spans="1:5" x14ac:dyDescent="0.25">
      <c r="A22" s="442" t="s">
        <v>227</v>
      </c>
      <c r="E22" s="442" t="s">
        <v>227</v>
      </c>
    </row>
    <row r="25" spans="1:5" x14ac:dyDescent="0.25">
      <c r="A25" s="44" t="s">
        <v>207</v>
      </c>
    </row>
  </sheetData>
  <sheetProtection algorithmName="SHA-512" hashValue="DY2oKA3Gevq8b+9Rn4gyZKU9M8zt2lAN5tmjZ88H1ZFsUvJ9dlvvSlg9OUaWP6EwjG6PM3bFsmAFfK5k9RtaDA==" saltValue="eUQCzHUlQdautXbPaLdHbg==" spinCount="100000" sheet="1" formatColumns="0" insertRows="0"/>
  <mergeCells count="6">
    <mergeCell ref="A7:E7"/>
    <mergeCell ref="A2:G2"/>
    <mergeCell ref="A3:G3"/>
    <mergeCell ref="A4:G4"/>
    <mergeCell ref="A5:G5"/>
    <mergeCell ref="A6:G6"/>
  </mergeCells>
  <hyperlinks>
    <hyperlink ref="A1" location="Index!D39" display="Back to Index"/>
  </hyperlinks>
  <printOptions horizontalCentered="1"/>
  <pageMargins left="0.23622047244094491" right="0.23622047244094491" top="0.74803149606299213" bottom="0.74803149606299213" header="0.31496062992125984" footer="0.31496062992125984"/>
  <pageSetup paperSize="9"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L30"/>
  <sheetViews>
    <sheetView view="pageBreakPreview" zoomScaleSheetLayoutView="100" workbookViewId="0"/>
  </sheetViews>
  <sheetFormatPr defaultColWidth="9.140625" defaultRowHeight="15" x14ac:dyDescent="0.25"/>
  <cols>
    <col min="1" max="1" width="6.140625" style="444" customWidth="1"/>
    <col min="2" max="2" width="12" style="444" customWidth="1"/>
    <col min="3" max="3" width="12.7109375" style="444" customWidth="1"/>
    <col min="4" max="4" width="24.42578125" style="444" customWidth="1"/>
    <col min="5" max="5" width="19.7109375" style="444" customWidth="1"/>
    <col min="6" max="6" width="9.85546875" style="444" customWidth="1"/>
    <col min="7" max="7" width="36.7109375" style="444" customWidth="1"/>
    <col min="8" max="16384" width="9.140625" style="444"/>
  </cols>
  <sheetData>
    <row r="1" spans="1:12" ht="15.75" x14ac:dyDescent="0.25">
      <c r="A1" s="29" t="s">
        <v>691</v>
      </c>
    </row>
    <row r="2" spans="1:12" x14ac:dyDescent="0.25">
      <c r="A2" s="875" t="str">
        <f>B!A2</f>
        <v>PQR Trading Company</v>
      </c>
      <c r="B2" s="875"/>
      <c r="C2" s="875"/>
      <c r="D2" s="875"/>
      <c r="E2" s="875"/>
      <c r="F2" s="875"/>
      <c r="G2" s="875"/>
    </row>
    <row r="3" spans="1:12" x14ac:dyDescent="0.25">
      <c r="A3" s="875" t="str">
        <f>B!A3</f>
        <v>A.Y: 2026-27</v>
      </c>
      <c r="B3" s="875"/>
      <c r="C3" s="875"/>
      <c r="D3" s="875"/>
      <c r="E3" s="875"/>
      <c r="F3" s="875"/>
      <c r="G3" s="875"/>
    </row>
    <row r="4" spans="1:12" x14ac:dyDescent="0.25">
      <c r="A4" s="988" t="s">
        <v>148</v>
      </c>
      <c r="B4" s="988"/>
      <c r="C4" s="988"/>
      <c r="D4" s="988"/>
      <c r="E4" s="988"/>
      <c r="F4" s="988"/>
      <c r="G4" s="988"/>
    </row>
    <row r="5" spans="1:12" x14ac:dyDescent="0.25">
      <c r="A5" s="866" t="s">
        <v>134</v>
      </c>
      <c r="B5" s="866"/>
      <c r="C5" s="866"/>
      <c r="D5" s="866"/>
      <c r="E5" s="866"/>
      <c r="F5" s="866"/>
      <c r="G5" s="866"/>
    </row>
    <row r="6" spans="1:12" x14ac:dyDescent="0.25">
      <c r="A6" s="866" t="s">
        <v>119</v>
      </c>
      <c r="B6" s="866"/>
      <c r="C6" s="866"/>
      <c r="D6" s="866"/>
      <c r="E6" s="866"/>
      <c r="F6" s="866"/>
      <c r="G6" s="866"/>
    </row>
    <row r="7" spans="1:12" x14ac:dyDescent="0.25">
      <c r="A7" s="445"/>
      <c r="B7" s="446"/>
      <c r="C7" s="446"/>
      <c r="D7" s="446"/>
      <c r="E7" s="447"/>
      <c r="F7" s="447"/>
      <c r="G7" s="446"/>
    </row>
    <row r="8" spans="1:12" ht="46.5" customHeight="1" x14ac:dyDescent="0.25">
      <c r="A8" s="448" t="s">
        <v>84</v>
      </c>
      <c r="B8" s="448" t="s">
        <v>120</v>
      </c>
      <c r="C8" s="448" t="s">
        <v>121</v>
      </c>
      <c r="D8" s="448" t="s">
        <v>122</v>
      </c>
      <c r="E8" s="449" t="s">
        <v>123</v>
      </c>
      <c r="F8" s="449" t="s">
        <v>125</v>
      </c>
      <c r="G8" s="448" t="s">
        <v>124</v>
      </c>
      <c r="L8" s="459"/>
    </row>
    <row r="9" spans="1:12" x14ac:dyDescent="0.25">
      <c r="A9" s="450">
        <v>1</v>
      </c>
      <c r="B9" s="452"/>
      <c r="C9" s="453"/>
      <c r="D9" s="454"/>
      <c r="E9" s="455"/>
      <c r="F9" s="456"/>
      <c r="G9" s="457"/>
      <c r="L9" s="459"/>
    </row>
    <row r="10" spans="1:12" x14ac:dyDescent="0.25">
      <c r="A10" s="450">
        <v>2</v>
      </c>
      <c r="B10" s="452"/>
      <c r="C10" s="453"/>
      <c r="D10" s="454"/>
      <c r="E10" s="455"/>
      <c r="F10" s="456"/>
      <c r="G10" s="457"/>
      <c r="L10" s="460"/>
    </row>
    <row r="11" spans="1:12" x14ac:dyDescent="0.25">
      <c r="A11" s="450">
        <v>3</v>
      </c>
      <c r="B11" s="452"/>
      <c r="C11" s="453"/>
      <c r="D11" s="454"/>
      <c r="E11" s="455"/>
      <c r="F11" s="456"/>
      <c r="G11" s="457"/>
    </row>
    <row r="12" spans="1:12" x14ac:dyDescent="0.25">
      <c r="A12" s="450">
        <v>4</v>
      </c>
      <c r="B12" s="452"/>
      <c r="C12" s="453"/>
      <c r="D12" s="454"/>
      <c r="E12" s="455"/>
      <c r="F12" s="456"/>
      <c r="G12" s="457"/>
    </row>
    <row r="13" spans="1:12" x14ac:dyDescent="0.25">
      <c r="A13" s="450">
        <v>5</v>
      </c>
      <c r="B13" s="452"/>
      <c r="C13" s="453"/>
      <c r="D13" s="454"/>
      <c r="E13" s="455"/>
      <c r="F13" s="456"/>
      <c r="G13" s="457"/>
    </row>
    <row r="14" spans="1:12" x14ac:dyDescent="0.25">
      <c r="A14" s="450">
        <v>6</v>
      </c>
      <c r="B14" s="452"/>
      <c r="C14" s="453"/>
      <c r="D14" s="454"/>
      <c r="E14" s="455"/>
      <c r="F14" s="456"/>
      <c r="G14" s="457"/>
    </row>
    <row r="19" spans="1:7" x14ac:dyDescent="0.25">
      <c r="A19" s="458" t="s">
        <v>226</v>
      </c>
      <c r="F19" s="458" t="s">
        <v>229</v>
      </c>
    </row>
    <row r="20" spans="1:7" x14ac:dyDescent="0.25">
      <c r="A20" s="458" t="s">
        <v>227</v>
      </c>
      <c r="F20" s="458" t="s">
        <v>227</v>
      </c>
    </row>
    <row r="30" spans="1:7" x14ac:dyDescent="0.25">
      <c r="C30" s="451"/>
      <c r="D30" s="451"/>
      <c r="E30" s="451"/>
      <c r="F30" s="451"/>
      <c r="G30" s="451"/>
    </row>
  </sheetData>
  <sheetProtection algorithmName="SHA-512" hashValue="mVfL+HQVbJBRu1HT3JMdAUEatuVKUAbJrGXSmtrs4i/tIXwHV1JKfAOKOJpJPnhRlBeGF+4bL24g7fEaCCNtkQ==" saltValue="HVZqULCizbtaCeA7YNPREw==" spinCount="100000" sheet="1" formatColumns="0" insertRows="0"/>
  <mergeCells count="5">
    <mergeCell ref="A2:G2"/>
    <mergeCell ref="A3:G3"/>
    <mergeCell ref="A4:G4"/>
    <mergeCell ref="A5:G5"/>
    <mergeCell ref="A6:G6"/>
  </mergeCells>
  <hyperlinks>
    <hyperlink ref="A1" location="Index!D40" display="Back to Index"/>
  </hyperlinks>
  <printOptions horizontalCentered="1"/>
  <pageMargins left="0.70866141732283472" right="0.70866141732283472" top="0.74803149606299213" bottom="0.74803149606299213" header="0.31496062992125984" footer="0.31496062992125984"/>
  <pageSetup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K30"/>
  <sheetViews>
    <sheetView view="pageBreakPreview" topLeftCell="A9" zoomScaleSheetLayoutView="100" workbookViewId="0">
      <selection activeCell="A19" sqref="A19"/>
    </sheetView>
  </sheetViews>
  <sheetFormatPr defaultColWidth="11.42578125" defaultRowHeight="12.75" x14ac:dyDescent="0.2"/>
  <cols>
    <col min="1" max="1" width="3.85546875" style="461" customWidth="1"/>
    <col min="2" max="2" width="11.7109375" style="461" bestFit="1" customWidth="1"/>
    <col min="3" max="3" width="6.7109375" style="462" customWidth="1"/>
    <col min="4" max="4" width="16.42578125" style="463" bestFit="1" customWidth="1"/>
    <col min="5" max="7" width="14.7109375" style="464" bestFit="1" customWidth="1"/>
    <col min="8" max="8" width="12.5703125" style="464" customWidth="1"/>
    <col min="9" max="9" width="11.42578125" style="464" customWidth="1"/>
    <col min="10" max="10" width="9.7109375" style="464" customWidth="1"/>
    <col min="11" max="11" width="11.28515625" style="464" bestFit="1" customWidth="1"/>
    <col min="12" max="16384" width="11.42578125" style="461"/>
  </cols>
  <sheetData>
    <row r="1" spans="1:11" ht="15.75" x14ac:dyDescent="0.25">
      <c r="A1" s="29" t="s">
        <v>691</v>
      </c>
    </row>
    <row r="2" spans="1:11" ht="15" x14ac:dyDescent="0.25">
      <c r="A2" s="989" t="str">
        <f>O!A2</f>
        <v>PQR Trading Company</v>
      </c>
      <c r="B2" s="989"/>
      <c r="C2" s="989"/>
      <c r="D2" s="989"/>
      <c r="E2" s="989"/>
      <c r="F2" s="989"/>
      <c r="G2" s="989"/>
      <c r="H2" s="989"/>
      <c r="I2" s="989"/>
      <c r="J2" s="989"/>
      <c r="K2" s="989"/>
    </row>
    <row r="3" spans="1:11" ht="15" x14ac:dyDescent="0.25">
      <c r="A3" s="989" t="str">
        <f>+A!A3:G3</f>
        <v>A.Y: 2026-27</v>
      </c>
      <c r="B3" s="989"/>
      <c r="C3" s="989"/>
      <c r="D3" s="989"/>
      <c r="E3" s="989"/>
      <c r="F3" s="989"/>
      <c r="G3" s="989"/>
      <c r="H3" s="989"/>
      <c r="I3" s="989"/>
      <c r="J3" s="989"/>
      <c r="K3" s="989"/>
    </row>
    <row r="4" spans="1:11" ht="15" x14ac:dyDescent="0.25">
      <c r="A4" s="989" t="s">
        <v>150</v>
      </c>
      <c r="B4" s="989"/>
      <c r="C4" s="989"/>
      <c r="D4" s="989"/>
      <c r="E4" s="989"/>
      <c r="F4" s="989"/>
      <c r="G4" s="989"/>
      <c r="H4" s="989"/>
      <c r="I4" s="989"/>
      <c r="J4" s="989"/>
      <c r="K4" s="989"/>
    </row>
    <row r="5" spans="1:11" ht="15" x14ac:dyDescent="0.25">
      <c r="A5" s="989" t="s">
        <v>138</v>
      </c>
      <c r="B5" s="989"/>
      <c r="C5" s="989"/>
      <c r="D5" s="989"/>
      <c r="E5" s="989"/>
      <c r="F5" s="989"/>
      <c r="G5" s="989"/>
      <c r="H5" s="989"/>
      <c r="I5" s="989"/>
      <c r="J5" s="989"/>
      <c r="K5" s="989"/>
    </row>
    <row r="6" spans="1:11" ht="15" x14ac:dyDescent="0.25">
      <c r="A6" s="989" t="s">
        <v>840</v>
      </c>
      <c r="B6" s="989"/>
      <c r="C6" s="989"/>
      <c r="D6" s="989"/>
      <c r="E6" s="989"/>
      <c r="F6" s="989"/>
      <c r="G6" s="989"/>
      <c r="H6" s="989"/>
      <c r="I6" s="989"/>
      <c r="J6" s="989"/>
      <c r="K6" s="989"/>
    </row>
    <row r="7" spans="1:11" x14ac:dyDescent="0.2">
      <c r="A7" s="990"/>
      <c r="B7" s="990"/>
      <c r="C7" s="990"/>
      <c r="D7" s="990"/>
      <c r="E7" s="990"/>
      <c r="F7" s="990"/>
      <c r="G7" s="990"/>
      <c r="H7" s="990"/>
      <c r="I7" s="990"/>
      <c r="J7" s="990"/>
      <c r="K7" s="990"/>
    </row>
    <row r="8" spans="1:11" ht="75" customHeight="1" x14ac:dyDescent="0.2">
      <c r="A8" s="991" t="s">
        <v>674</v>
      </c>
      <c r="B8" s="991" t="s">
        <v>140</v>
      </c>
      <c r="C8" s="991" t="s">
        <v>87</v>
      </c>
      <c r="D8" s="991" t="s">
        <v>139</v>
      </c>
      <c r="E8" s="992" t="s">
        <v>305</v>
      </c>
      <c r="F8" s="992" t="s">
        <v>141</v>
      </c>
      <c r="G8" s="992" t="s">
        <v>145</v>
      </c>
      <c r="H8" s="992" t="s">
        <v>142</v>
      </c>
      <c r="I8" s="992" t="s">
        <v>304</v>
      </c>
      <c r="J8" s="992" t="s">
        <v>143</v>
      </c>
      <c r="K8" s="992" t="s">
        <v>144</v>
      </c>
    </row>
    <row r="9" spans="1:11" ht="75" customHeight="1" x14ac:dyDescent="0.2">
      <c r="A9" s="991"/>
      <c r="B9" s="991"/>
      <c r="C9" s="991"/>
      <c r="D9" s="991"/>
      <c r="E9" s="992"/>
      <c r="F9" s="992"/>
      <c r="G9" s="992"/>
      <c r="H9" s="992"/>
      <c r="I9" s="992"/>
      <c r="J9" s="992"/>
      <c r="K9" s="992"/>
    </row>
    <row r="10" spans="1:11" ht="15" x14ac:dyDescent="0.2">
      <c r="A10" s="465"/>
      <c r="B10" s="465">
        <v>1</v>
      </c>
      <c r="C10" s="465">
        <v>2</v>
      </c>
      <c r="D10" s="465">
        <v>3</v>
      </c>
      <c r="E10" s="465">
        <v>4</v>
      </c>
      <c r="F10" s="465">
        <v>5</v>
      </c>
      <c r="G10" s="465">
        <v>6</v>
      </c>
      <c r="H10" s="465">
        <v>7</v>
      </c>
      <c r="I10" s="465">
        <v>8</v>
      </c>
      <c r="J10" s="465">
        <v>9</v>
      </c>
      <c r="K10" s="465">
        <v>10</v>
      </c>
    </row>
    <row r="11" spans="1:11" ht="15" x14ac:dyDescent="0.2">
      <c r="A11" s="466">
        <v>1</v>
      </c>
      <c r="B11" s="472"/>
      <c r="C11" s="473"/>
      <c r="D11" s="474"/>
      <c r="E11" s="475"/>
      <c r="F11" s="475"/>
      <c r="G11" s="475"/>
      <c r="H11" s="475"/>
      <c r="I11" s="475"/>
      <c r="J11" s="475"/>
      <c r="K11" s="475"/>
    </row>
    <row r="12" spans="1:11" ht="15" x14ac:dyDescent="0.2">
      <c r="A12" s="467">
        <f>A11+1</f>
        <v>2</v>
      </c>
      <c r="B12" s="476"/>
      <c r="C12" s="477"/>
      <c r="D12" s="478"/>
      <c r="E12" s="479"/>
      <c r="F12" s="479"/>
      <c r="G12" s="479"/>
      <c r="H12" s="479"/>
      <c r="I12" s="479"/>
      <c r="J12" s="479"/>
      <c r="K12" s="479"/>
    </row>
    <row r="13" spans="1:11" ht="15" x14ac:dyDescent="0.2">
      <c r="A13" s="467">
        <f t="shared" ref="A13:A25" si="0">A12+1</f>
        <v>3</v>
      </c>
      <c r="B13" s="476"/>
      <c r="C13" s="477"/>
      <c r="D13" s="478"/>
      <c r="E13" s="479"/>
      <c r="F13" s="479"/>
      <c r="G13" s="479"/>
      <c r="H13" s="479"/>
      <c r="I13" s="479"/>
      <c r="J13" s="479"/>
      <c r="K13" s="479"/>
    </row>
    <row r="14" spans="1:11" ht="15" x14ac:dyDescent="0.2">
      <c r="A14" s="467">
        <f t="shared" si="0"/>
        <v>4</v>
      </c>
      <c r="B14" s="472"/>
      <c r="C14" s="473"/>
      <c r="D14" s="474"/>
      <c r="E14" s="475"/>
      <c r="F14" s="475"/>
      <c r="G14" s="475"/>
      <c r="H14" s="475"/>
      <c r="I14" s="475"/>
      <c r="J14" s="475"/>
      <c r="K14" s="475"/>
    </row>
    <row r="15" spans="1:11" ht="15" x14ac:dyDescent="0.2">
      <c r="A15" s="467">
        <f t="shared" si="0"/>
        <v>5</v>
      </c>
      <c r="B15" s="472"/>
      <c r="C15" s="473"/>
      <c r="D15" s="474"/>
      <c r="E15" s="475"/>
      <c r="F15" s="475"/>
      <c r="G15" s="475"/>
      <c r="H15" s="475"/>
      <c r="I15" s="475"/>
      <c r="J15" s="475"/>
      <c r="K15" s="475"/>
    </row>
    <row r="16" spans="1:11" ht="15" x14ac:dyDescent="0.2">
      <c r="A16" s="467">
        <f t="shared" si="0"/>
        <v>6</v>
      </c>
      <c r="B16" s="472"/>
      <c r="C16" s="473"/>
      <c r="D16" s="474"/>
      <c r="E16" s="475"/>
      <c r="F16" s="475"/>
      <c r="G16" s="475"/>
      <c r="H16" s="475"/>
      <c r="I16" s="475"/>
      <c r="J16" s="475"/>
      <c r="K16" s="475"/>
    </row>
    <row r="17" spans="1:11" ht="15" x14ac:dyDescent="0.2">
      <c r="A17" s="467">
        <f t="shared" si="0"/>
        <v>7</v>
      </c>
      <c r="B17" s="472"/>
      <c r="C17" s="473"/>
      <c r="D17" s="474"/>
      <c r="E17" s="475"/>
      <c r="F17" s="475"/>
      <c r="G17" s="475"/>
      <c r="H17" s="475"/>
      <c r="I17" s="475"/>
      <c r="J17" s="475"/>
      <c r="K17" s="475"/>
    </row>
    <row r="18" spans="1:11" ht="15" x14ac:dyDescent="0.2">
      <c r="A18" s="467">
        <f t="shared" si="0"/>
        <v>8</v>
      </c>
      <c r="B18" s="480"/>
      <c r="C18" s="481"/>
      <c r="D18" s="482"/>
      <c r="E18" s="483"/>
      <c r="F18" s="483"/>
      <c r="G18" s="483"/>
      <c r="H18" s="483"/>
      <c r="I18" s="483"/>
      <c r="J18" s="483"/>
      <c r="K18" s="483"/>
    </row>
    <row r="19" spans="1:11" ht="15" x14ac:dyDescent="0.2">
      <c r="A19" s="467">
        <f t="shared" si="0"/>
        <v>9</v>
      </c>
      <c r="B19" s="480"/>
      <c r="C19" s="481"/>
      <c r="D19" s="482"/>
      <c r="E19" s="483"/>
      <c r="F19" s="483"/>
      <c r="G19" s="483"/>
      <c r="H19" s="483"/>
      <c r="I19" s="483"/>
      <c r="J19" s="483"/>
      <c r="K19" s="483"/>
    </row>
    <row r="20" spans="1:11" ht="15" x14ac:dyDescent="0.2">
      <c r="A20" s="467">
        <f t="shared" si="0"/>
        <v>10</v>
      </c>
      <c r="B20" s="472"/>
      <c r="C20" s="473"/>
      <c r="D20" s="474"/>
      <c r="E20" s="475"/>
      <c r="F20" s="475"/>
      <c r="G20" s="475"/>
      <c r="H20" s="475"/>
      <c r="I20" s="475"/>
      <c r="J20" s="475"/>
      <c r="K20" s="475"/>
    </row>
    <row r="21" spans="1:11" ht="15" x14ac:dyDescent="0.2">
      <c r="A21" s="467">
        <f t="shared" si="0"/>
        <v>11</v>
      </c>
      <c r="B21" s="472"/>
      <c r="C21" s="473"/>
      <c r="D21" s="474"/>
      <c r="E21" s="475"/>
      <c r="F21" s="475"/>
      <c r="G21" s="475"/>
      <c r="H21" s="475"/>
      <c r="I21" s="475"/>
      <c r="J21" s="475"/>
      <c r="K21" s="475"/>
    </row>
    <row r="22" spans="1:11" ht="15" x14ac:dyDescent="0.2">
      <c r="A22" s="467">
        <f t="shared" si="0"/>
        <v>12</v>
      </c>
      <c r="B22" s="472"/>
      <c r="C22" s="473"/>
      <c r="D22" s="474"/>
      <c r="E22" s="475"/>
      <c r="F22" s="475"/>
      <c r="G22" s="475"/>
      <c r="H22" s="475"/>
      <c r="I22" s="475"/>
      <c r="J22" s="475"/>
      <c r="K22" s="475"/>
    </row>
    <row r="23" spans="1:11" ht="15" x14ac:dyDescent="0.2">
      <c r="A23" s="467">
        <f t="shared" si="0"/>
        <v>13</v>
      </c>
      <c r="B23" s="476"/>
      <c r="C23" s="477"/>
      <c r="D23" s="478"/>
      <c r="E23" s="479"/>
      <c r="F23" s="479"/>
      <c r="G23" s="479"/>
      <c r="H23" s="479"/>
      <c r="I23" s="479"/>
      <c r="J23" s="479"/>
      <c r="K23" s="479"/>
    </row>
    <row r="24" spans="1:11" ht="15" x14ac:dyDescent="0.2">
      <c r="A24" s="467">
        <f t="shared" si="0"/>
        <v>14</v>
      </c>
      <c r="B24" s="480"/>
      <c r="C24" s="481"/>
      <c r="D24" s="482"/>
      <c r="E24" s="483"/>
      <c r="F24" s="483"/>
      <c r="G24" s="483"/>
      <c r="H24" s="483"/>
      <c r="I24" s="483"/>
      <c r="J24" s="483"/>
      <c r="K24" s="483"/>
    </row>
    <row r="25" spans="1:11" ht="15" x14ac:dyDescent="0.2">
      <c r="A25" s="467">
        <f t="shared" si="0"/>
        <v>15</v>
      </c>
      <c r="B25" s="480"/>
      <c r="C25" s="481"/>
      <c r="D25" s="482"/>
      <c r="E25" s="483"/>
      <c r="F25" s="483"/>
      <c r="G25" s="483"/>
      <c r="H25" s="483"/>
      <c r="I25" s="483"/>
      <c r="J25" s="483"/>
      <c r="K25" s="483"/>
    </row>
    <row r="26" spans="1:11" s="471" customFormat="1" ht="15" x14ac:dyDescent="0.25">
      <c r="A26" s="468"/>
      <c r="B26" s="469"/>
      <c r="C26" s="470"/>
      <c r="D26" s="468" t="s">
        <v>137</v>
      </c>
      <c r="E26" s="639">
        <f>SUM(E11:E25)</f>
        <v>0</v>
      </c>
      <c r="F26" s="639">
        <f t="shared" ref="F26:K26" si="1">SUM(F11:F25)</f>
        <v>0</v>
      </c>
      <c r="G26" s="639">
        <f t="shared" si="1"/>
        <v>0</v>
      </c>
      <c r="H26" s="639">
        <f t="shared" si="1"/>
        <v>0</v>
      </c>
      <c r="I26" s="639">
        <f t="shared" si="1"/>
        <v>0</v>
      </c>
      <c r="J26" s="639">
        <f t="shared" si="1"/>
        <v>0</v>
      </c>
      <c r="K26" s="639">
        <f t="shared" si="1"/>
        <v>0</v>
      </c>
    </row>
    <row r="28" spans="1:11" ht="15" x14ac:dyDescent="0.25">
      <c r="A28" s="484" t="s">
        <v>226</v>
      </c>
      <c r="G28" s="485" t="s">
        <v>229</v>
      </c>
      <c r="I28" s="461"/>
      <c r="J28" s="461"/>
      <c r="K28" s="461"/>
    </row>
    <row r="29" spans="1:11" ht="15" x14ac:dyDescent="0.25">
      <c r="A29" s="484" t="s">
        <v>227</v>
      </c>
      <c r="G29" s="485" t="s">
        <v>227</v>
      </c>
      <c r="I29" s="461"/>
      <c r="J29" s="461"/>
      <c r="K29" s="461"/>
    </row>
    <row r="30" spans="1:11" x14ac:dyDescent="0.2">
      <c r="I30" s="461"/>
      <c r="J30" s="461"/>
      <c r="K30" s="461"/>
    </row>
  </sheetData>
  <sheetProtection algorithmName="SHA-512" hashValue="HuOZdc27zJKhI3fZeGFLtz8OylweiD+v98Xwrz0KD8/aBTOHuPJ98XxjZzmM1lryJ3tv1FUjbQq7Ms864HoVrQ==" saltValue="81UpIjZ4vbaZSFAumBGibg==" spinCount="100000" sheet="1" formatColumns="0" formatRows="0"/>
  <mergeCells count="17">
    <mergeCell ref="K8:K9"/>
    <mergeCell ref="F8:F9"/>
    <mergeCell ref="G8:G9"/>
    <mergeCell ref="H8:H9"/>
    <mergeCell ref="I8:I9"/>
    <mergeCell ref="J8:J9"/>
    <mergeCell ref="A8:A9"/>
    <mergeCell ref="B8:B9"/>
    <mergeCell ref="C8:C9"/>
    <mergeCell ref="D8:D9"/>
    <mergeCell ref="E8:E9"/>
    <mergeCell ref="A2:K2"/>
    <mergeCell ref="A3:K3"/>
    <mergeCell ref="A4:K4"/>
    <mergeCell ref="A5:K5"/>
    <mergeCell ref="A7:K7"/>
    <mergeCell ref="A6:K6"/>
  </mergeCells>
  <hyperlinks>
    <hyperlink ref="A1" location="Index!D41" display="Back to Index"/>
  </hyperlinks>
  <printOptions horizontalCentered="1"/>
  <pageMargins left="0.23622047244094491" right="0.23622047244094491" top="0.51181102362204722" bottom="0.51181102362204722" header="0.31496062992125984" footer="0.31496062992125984"/>
  <pageSetup paperSize="9"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G32"/>
  <sheetViews>
    <sheetView view="pageBreakPreview" zoomScaleSheetLayoutView="100" workbookViewId="0">
      <selection activeCell="B10" sqref="B10"/>
    </sheetView>
  </sheetViews>
  <sheetFormatPr defaultColWidth="9.140625" defaultRowHeight="15" x14ac:dyDescent="0.25"/>
  <cols>
    <col min="1" max="1" width="6.85546875" style="11" bestFit="1" customWidth="1"/>
    <col min="2" max="2" width="19.85546875" style="11" customWidth="1"/>
    <col min="3" max="4" width="16.42578125" style="11" customWidth="1"/>
    <col min="5" max="5" width="16" style="11" customWidth="1"/>
    <col min="6" max="6" width="17.85546875" style="11" customWidth="1"/>
    <col min="7" max="7" width="37.140625" style="11" customWidth="1"/>
    <col min="8" max="16384" width="9.140625" style="11"/>
  </cols>
  <sheetData>
    <row r="1" spans="1:7" ht="15.75" x14ac:dyDescent="0.25">
      <c r="A1" s="29" t="s">
        <v>691</v>
      </c>
    </row>
    <row r="2" spans="1:7" x14ac:dyDescent="0.25">
      <c r="A2" s="736" t="str">
        <f>B!A2</f>
        <v>PQR Trading Company</v>
      </c>
      <c r="B2" s="736"/>
      <c r="C2" s="736"/>
      <c r="D2" s="736"/>
      <c r="E2" s="736"/>
      <c r="F2" s="736"/>
      <c r="G2" s="736"/>
    </row>
    <row r="3" spans="1:7" x14ac:dyDescent="0.25">
      <c r="A3" s="736" t="str">
        <f>B!A3</f>
        <v>A.Y: 2026-27</v>
      </c>
      <c r="B3" s="736"/>
      <c r="C3" s="736"/>
      <c r="D3" s="736"/>
      <c r="E3" s="736"/>
      <c r="F3" s="736"/>
      <c r="G3" s="736"/>
    </row>
    <row r="4" spans="1:7" x14ac:dyDescent="0.25">
      <c r="A4" s="736" t="s">
        <v>158</v>
      </c>
      <c r="B4" s="736"/>
      <c r="C4" s="736"/>
      <c r="D4" s="736"/>
      <c r="E4" s="736"/>
      <c r="F4" s="736"/>
      <c r="G4" s="736"/>
    </row>
    <row r="5" spans="1:7" x14ac:dyDescent="0.25">
      <c r="A5" s="736" t="s">
        <v>162</v>
      </c>
      <c r="B5" s="736"/>
      <c r="C5" s="736"/>
      <c r="D5" s="736"/>
      <c r="E5" s="736"/>
      <c r="F5" s="736"/>
      <c r="G5" s="736"/>
    </row>
    <row r="6" spans="1:7" x14ac:dyDescent="0.25">
      <c r="A6" s="736" t="s">
        <v>841</v>
      </c>
      <c r="B6" s="736"/>
      <c r="C6" s="736"/>
      <c r="D6" s="736"/>
      <c r="E6" s="736"/>
      <c r="F6" s="736"/>
      <c r="G6" s="736"/>
    </row>
    <row r="7" spans="1:7" ht="9.9499999999999993" customHeight="1" x14ac:dyDescent="0.25"/>
    <row r="8" spans="1:7" ht="60" x14ac:dyDescent="0.25">
      <c r="A8" s="429" t="s">
        <v>674</v>
      </c>
      <c r="B8" s="430" t="s">
        <v>152</v>
      </c>
      <c r="C8" s="430" t="s">
        <v>153</v>
      </c>
      <c r="D8" s="430" t="s">
        <v>217</v>
      </c>
      <c r="E8" s="430" t="s">
        <v>766</v>
      </c>
      <c r="F8" s="430" t="s">
        <v>767</v>
      </c>
      <c r="G8" s="430" t="s">
        <v>154</v>
      </c>
    </row>
    <row r="9" spans="1:7" x14ac:dyDescent="0.25">
      <c r="A9" s="435">
        <v>1</v>
      </c>
      <c r="B9" s="486" t="str">
        <f>'Data Entry'!$C$13</f>
        <v>PPPP11111G</v>
      </c>
      <c r="C9" s="487"/>
      <c r="D9" s="488"/>
      <c r="E9" s="489"/>
      <c r="F9" s="490"/>
      <c r="G9" s="487"/>
    </row>
    <row r="10" spans="1:7" x14ac:dyDescent="0.25">
      <c r="A10" s="435">
        <f>A9+1</f>
        <v>2</v>
      </c>
      <c r="B10" s="486" t="str">
        <f>'Data Entry'!$C$13</f>
        <v>PPPP11111G</v>
      </c>
      <c r="C10" s="487"/>
      <c r="D10" s="488"/>
      <c r="E10" s="489"/>
      <c r="F10" s="490"/>
      <c r="G10" s="487"/>
    </row>
    <row r="11" spans="1:7" x14ac:dyDescent="0.25">
      <c r="A11" s="435">
        <f t="shared" ref="A11:A24" si="0">A10+1</f>
        <v>3</v>
      </c>
      <c r="B11" s="486" t="str">
        <f>'Data Entry'!$C$13</f>
        <v>PPPP11111G</v>
      </c>
      <c r="C11" s="487"/>
      <c r="D11" s="488"/>
      <c r="E11" s="489"/>
      <c r="F11" s="490"/>
      <c r="G11" s="487"/>
    </row>
    <row r="12" spans="1:7" x14ac:dyDescent="0.25">
      <c r="A12" s="435">
        <f t="shared" si="0"/>
        <v>4</v>
      </c>
      <c r="B12" s="486" t="str">
        <f>'Data Entry'!$C$13</f>
        <v>PPPP11111G</v>
      </c>
      <c r="C12" s="487"/>
      <c r="D12" s="488"/>
      <c r="E12" s="489"/>
      <c r="F12" s="490"/>
      <c r="G12" s="487"/>
    </row>
    <row r="13" spans="1:7" x14ac:dyDescent="0.25">
      <c r="A13" s="435">
        <f t="shared" si="0"/>
        <v>5</v>
      </c>
      <c r="B13" s="486" t="str">
        <f>'Data Entry'!$C$13</f>
        <v>PPPP11111G</v>
      </c>
      <c r="C13" s="487"/>
      <c r="D13" s="488"/>
      <c r="E13" s="489"/>
      <c r="F13" s="490"/>
      <c r="G13" s="487"/>
    </row>
    <row r="14" spans="1:7" x14ac:dyDescent="0.25">
      <c r="A14" s="435">
        <f t="shared" si="0"/>
        <v>6</v>
      </c>
      <c r="B14" s="486" t="str">
        <f>'Data Entry'!$C$13</f>
        <v>PPPP11111G</v>
      </c>
      <c r="C14" s="487"/>
      <c r="D14" s="488"/>
      <c r="E14" s="489"/>
      <c r="F14" s="490"/>
      <c r="G14" s="487"/>
    </row>
    <row r="15" spans="1:7" x14ac:dyDescent="0.25">
      <c r="A15" s="435">
        <f t="shared" si="0"/>
        <v>7</v>
      </c>
      <c r="B15" s="486" t="str">
        <f>'Data Entry'!$C$13</f>
        <v>PPPP11111G</v>
      </c>
      <c r="C15" s="487"/>
      <c r="D15" s="488"/>
      <c r="E15" s="489"/>
      <c r="F15" s="490"/>
      <c r="G15" s="487"/>
    </row>
    <row r="16" spans="1:7" x14ac:dyDescent="0.25">
      <c r="A16" s="435">
        <f t="shared" si="0"/>
        <v>8</v>
      </c>
      <c r="B16" s="486" t="str">
        <f>'Data Entry'!$C$13</f>
        <v>PPPP11111G</v>
      </c>
      <c r="C16" s="487"/>
      <c r="D16" s="488"/>
      <c r="E16" s="489"/>
      <c r="F16" s="490"/>
      <c r="G16" s="487"/>
    </row>
    <row r="17" spans="1:7" x14ac:dyDescent="0.25">
      <c r="A17" s="435">
        <f t="shared" si="0"/>
        <v>9</v>
      </c>
      <c r="B17" s="486" t="str">
        <f>'Data Entry'!$C$13</f>
        <v>PPPP11111G</v>
      </c>
      <c r="C17" s="487"/>
      <c r="D17" s="488"/>
      <c r="E17" s="489"/>
      <c r="F17" s="490"/>
      <c r="G17" s="487"/>
    </row>
    <row r="18" spans="1:7" x14ac:dyDescent="0.25">
      <c r="A18" s="435">
        <f t="shared" si="0"/>
        <v>10</v>
      </c>
      <c r="B18" s="486" t="str">
        <f>'Data Entry'!$C$13</f>
        <v>PPPP11111G</v>
      </c>
      <c r="C18" s="487"/>
      <c r="D18" s="488"/>
      <c r="E18" s="489"/>
      <c r="F18" s="490"/>
      <c r="G18" s="487"/>
    </row>
    <row r="19" spans="1:7" x14ac:dyDescent="0.25">
      <c r="A19" s="435">
        <f t="shared" si="0"/>
        <v>11</v>
      </c>
      <c r="B19" s="486" t="str">
        <f>'Data Entry'!$C$13</f>
        <v>PPPP11111G</v>
      </c>
      <c r="C19" s="487"/>
      <c r="D19" s="488"/>
      <c r="E19" s="489"/>
      <c r="F19" s="490"/>
      <c r="G19" s="487"/>
    </row>
    <row r="20" spans="1:7" x14ac:dyDescent="0.25">
      <c r="A20" s="435">
        <f t="shared" si="0"/>
        <v>12</v>
      </c>
      <c r="B20" s="486" t="str">
        <f>'Data Entry'!$C$13</f>
        <v>PPPP11111G</v>
      </c>
      <c r="C20" s="487"/>
      <c r="D20" s="488"/>
      <c r="E20" s="489"/>
      <c r="F20" s="490"/>
      <c r="G20" s="487"/>
    </row>
    <row r="21" spans="1:7" x14ac:dyDescent="0.25">
      <c r="A21" s="435">
        <f t="shared" si="0"/>
        <v>13</v>
      </c>
      <c r="B21" s="486" t="str">
        <f>'Data Entry'!$C$13</f>
        <v>PPPP11111G</v>
      </c>
      <c r="C21" s="487"/>
      <c r="D21" s="488"/>
      <c r="E21" s="489"/>
      <c r="F21" s="490"/>
      <c r="G21" s="487"/>
    </row>
    <row r="22" spans="1:7" x14ac:dyDescent="0.25">
      <c r="A22" s="435">
        <f t="shared" si="0"/>
        <v>14</v>
      </c>
      <c r="B22" s="486" t="str">
        <f>'Data Entry'!$C$13</f>
        <v>PPPP11111G</v>
      </c>
      <c r="C22" s="487"/>
      <c r="D22" s="488"/>
      <c r="E22" s="489"/>
      <c r="F22" s="490"/>
      <c r="G22" s="487"/>
    </row>
    <row r="23" spans="1:7" x14ac:dyDescent="0.25">
      <c r="A23" s="435">
        <f t="shared" si="0"/>
        <v>15</v>
      </c>
      <c r="B23" s="486" t="str">
        <f>'Data Entry'!$C$13</f>
        <v>PPPP11111G</v>
      </c>
      <c r="C23" s="487"/>
      <c r="D23" s="488"/>
      <c r="E23" s="489"/>
      <c r="F23" s="490"/>
      <c r="G23" s="487"/>
    </row>
    <row r="24" spans="1:7" x14ac:dyDescent="0.25">
      <c r="A24" s="435">
        <f t="shared" si="0"/>
        <v>16</v>
      </c>
      <c r="B24" s="486" t="str">
        <f>'Data Entry'!$C$13</f>
        <v>PPPP11111G</v>
      </c>
      <c r="C24" s="487"/>
      <c r="D24" s="488"/>
      <c r="E24" s="489"/>
      <c r="F24" s="490"/>
      <c r="G24" s="487"/>
    </row>
    <row r="25" spans="1:7" x14ac:dyDescent="0.25">
      <c r="A25" s="435">
        <f t="shared" ref="A25:A28" si="1">A24+1</f>
        <v>17</v>
      </c>
      <c r="B25" s="486" t="str">
        <f>'Data Entry'!$C$13</f>
        <v>PPPP11111G</v>
      </c>
      <c r="C25" s="487"/>
      <c r="D25" s="488"/>
      <c r="E25" s="489"/>
      <c r="F25" s="490"/>
      <c r="G25" s="487"/>
    </row>
    <row r="26" spans="1:7" x14ac:dyDescent="0.25">
      <c r="A26" s="435">
        <f t="shared" si="1"/>
        <v>18</v>
      </c>
      <c r="B26" s="486" t="str">
        <f>'Data Entry'!$C$13</f>
        <v>PPPP11111G</v>
      </c>
      <c r="C26" s="487"/>
      <c r="D26" s="488"/>
      <c r="E26" s="489"/>
      <c r="F26" s="490"/>
      <c r="G26" s="487"/>
    </row>
    <row r="27" spans="1:7" x14ac:dyDescent="0.25">
      <c r="A27" s="435">
        <f t="shared" si="1"/>
        <v>19</v>
      </c>
      <c r="B27" s="486" t="str">
        <f>'Data Entry'!$C$13</f>
        <v>PPPP11111G</v>
      </c>
      <c r="C27" s="487"/>
      <c r="D27" s="488"/>
      <c r="E27" s="489"/>
      <c r="F27" s="490"/>
      <c r="G27" s="487"/>
    </row>
    <row r="28" spans="1:7" x14ac:dyDescent="0.25">
      <c r="A28" s="435">
        <f t="shared" si="1"/>
        <v>20</v>
      </c>
      <c r="B28" s="486" t="str">
        <f>'Data Entry'!$C$13</f>
        <v>PPPP11111G</v>
      </c>
      <c r="C28" s="487"/>
      <c r="D28" s="488"/>
      <c r="E28" s="489"/>
      <c r="F28" s="490"/>
      <c r="G28" s="487"/>
    </row>
    <row r="29" spans="1:7" x14ac:dyDescent="0.25">
      <c r="A29" s="435">
        <f t="shared" ref="A29" si="2">A28+1</f>
        <v>21</v>
      </c>
      <c r="B29" s="486" t="str">
        <f>'Data Entry'!$C$13</f>
        <v>PPPP11111G</v>
      </c>
      <c r="C29" s="487"/>
      <c r="D29" s="488"/>
      <c r="E29" s="489"/>
      <c r="F29" s="490"/>
      <c r="G29" s="487"/>
    </row>
    <row r="30" spans="1:7" ht="9.9499999999999993" customHeight="1" x14ac:dyDescent="0.25"/>
    <row r="31" spans="1:7" x14ac:dyDescent="0.25">
      <c r="A31" s="3" t="s">
        <v>226</v>
      </c>
      <c r="E31" s="491" t="s">
        <v>229</v>
      </c>
    </row>
    <row r="32" spans="1:7" x14ac:dyDescent="0.25">
      <c r="A32" s="3" t="s">
        <v>227</v>
      </c>
      <c r="E32" s="491" t="s">
        <v>227</v>
      </c>
    </row>
  </sheetData>
  <sheetProtection algorithmName="SHA-512" hashValue="T1lAsnrkEHUNwNV5apAY05J4dcajckef4CzR1tVaxIjfJMkjVW7NlhtIXSS7LxuWCKbm+EpcF24KnuNoHONJjw==" saltValue="wokXFHGI4JJbi5LCgpYkcw==" spinCount="100000" sheet="1" formatColumns="0" formatRows="0" insertRows="0"/>
  <mergeCells count="5">
    <mergeCell ref="A2:G2"/>
    <mergeCell ref="A3:G3"/>
    <mergeCell ref="A4:G4"/>
    <mergeCell ref="A5:G5"/>
    <mergeCell ref="A6:G6"/>
  </mergeCells>
  <hyperlinks>
    <hyperlink ref="A1" location="Index!D41" display="Back to Index"/>
  </hyperlinks>
  <pageMargins left="0.70866141732283472" right="0.70866141732283472" top="0.74803149606299213" bottom="0.74803149606299213" header="0.31496062992125984" footer="0.31496062992125984"/>
  <pageSetup paperSize="9" scale="98"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E40"/>
  <sheetViews>
    <sheetView view="pageBreakPreview" zoomScaleSheetLayoutView="100" workbookViewId="0"/>
  </sheetViews>
  <sheetFormatPr defaultColWidth="9.140625" defaultRowHeight="15" x14ac:dyDescent="0.25"/>
  <cols>
    <col min="1" max="1" width="5.42578125" style="11" customWidth="1"/>
    <col min="2" max="2" width="23.28515625" style="11" customWidth="1"/>
    <col min="3" max="3" width="23.5703125" style="11" customWidth="1"/>
    <col min="4" max="4" width="16.5703125" style="11" customWidth="1"/>
    <col min="5" max="5" width="18.140625" style="11" customWidth="1"/>
    <col min="6" max="16384" width="9.140625" style="11"/>
  </cols>
  <sheetData>
    <row r="1" spans="1:5" ht="15.75" x14ac:dyDescent="0.25">
      <c r="A1" s="29" t="s">
        <v>691</v>
      </c>
    </row>
    <row r="2" spans="1:5" x14ac:dyDescent="0.25">
      <c r="A2" s="736" t="str">
        <f>B!A2</f>
        <v>PQR Trading Company</v>
      </c>
      <c r="B2" s="736"/>
      <c r="C2" s="736"/>
      <c r="D2" s="736"/>
      <c r="E2" s="736"/>
    </row>
    <row r="3" spans="1:5" x14ac:dyDescent="0.25">
      <c r="A3" s="736" t="str">
        <f>B!A3</f>
        <v>A.Y: 2026-27</v>
      </c>
      <c r="B3" s="736"/>
      <c r="C3" s="736"/>
      <c r="D3" s="736"/>
      <c r="E3" s="736"/>
    </row>
    <row r="4" spans="1:5" x14ac:dyDescent="0.25">
      <c r="A4" s="736" t="s">
        <v>159</v>
      </c>
      <c r="B4" s="736"/>
      <c r="C4" s="736"/>
      <c r="D4" s="736"/>
      <c r="E4" s="736"/>
    </row>
    <row r="5" spans="1:5" x14ac:dyDescent="0.25">
      <c r="A5" s="736" t="s">
        <v>163</v>
      </c>
      <c r="B5" s="736"/>
      <c r="C5" s="736"/>
      <c r="D5" s="736"/>
      <c r="E5" s="736"/>
    </row>
    <row r="6" spans="1:5" x14ac:dyDescent="0.25">
      <c r="A6" s="736" t="s">
        <v>842</v>
      </c>
      <c r="B6" s="736"/>
      <c r="C6" s="736"/>
      <c r="D6" s="736"/>
      <c r="E6" s="736"/>
    </row>
    <row r="8" spans="1:5" ht="68.25" customHeight="1" x14ac:dyDescent="0.25">
      <c r="A8" s="430" t="s">
        <v>674</v>
      </c>
      <c r="B8" s="430" t="s">
        <v>155</v>
      </c>
      <c r="C8" s="430" t="s">
        <v>156</v>
      </c>
      <c r="D8" s="430" t="s">
        <v>157</v>
      </c>
      <c r="E8" s="430" t="s">
        <v>768</v>
      </c>
    </row>
    <row r="9" spans="1:5" s="492" customFormat="1" ht="15.75" customHeight="1" x14ac:dyDescent="0.25">
      <c r="A9" s="434">
        <v>1</v>
      </c>
      <c r="B9" s="486" t="str">
        <f>'Data Entry'!$C$13</f>
        <v>PPPP11111G</v>
      </c>
      <c r="C9" s="495"/>
      <c r="D9" s="495"/>
      <c r="E9" s="496"/>
    </row>
    <row r="10" spans="1:5" s="492" customFormat="1" ht="15.75" customHeight="1" x14ac:dyDescent="0.25">
      <c r="A10" s="434">
        <f>A9+1</f>
        <v>2</v>
      </c>
      <c r="B10" s="486" t="str">
        <f>'Data Entry'!$C$13</f>
        <v>PPPP11111G</v>
      </c>
      <c r="C10" s="495"/>
      <c r="D10" s="495"/>
      <c r="E10" s="496"/>
    </row>
    <row r="11" spans="1:5" s="492" customFormat="1" ht="15.75" customHeight="1" x14ac:dyDescent="0.25">
      <c r="A11" s="434">
        <f t="shared" ref="A11:A29" si="0">A10+1</f>
        <v>3</v>
      </c>
      <c r="B11" s="486" t="str">
        <f>'Data Entry'!$C$13</f>
        <v>PPPP11111G</v>
      </c>
      <c r="C11" s="495"/>
      <c r="D11" s="495"/>
      <c r="E11" s="496"/>
    </row>
    <row r="12" spans="1:5" s="492" customFormat="1" ht="15.75" customHeight="1" x14ac:dyDescent="0.25">
      <c r="A12" s="434">
        <f t="shared" si="0"/>
        <v>4</v>
      </c>
      <c r="B12" s="486" t="str">
        <f>'Data Entry'!$C$13</f>
        <v>PPPP11111G</v>
      </c>
      <c r="C12" s="495"/>
      <c r="D12" s="495"/>
      <c r="E12" s="496"/>
    </row>
    <row r="13" spans="1:5" s="492" customFormat="1" ht="15.75" customHeight="1" x14ac:dyDescent="0.25">
      <c r="A13" s="434">
        <f t="shared" si="0"/>
        <v>5</v>
      </c>
      <c r="B13" s="486" t="str">
        <f>'Data Entry'!$C$13</f>
        <v>PPPP11111G</v>
      </c>
      <c r="C13" s="495"/>
      <c r="D13" s="495"/>
      <c r="E13" s="496"/>
    </row>
    <row r="14" spans="1:5" s="492" customFormat="1" ht="15.75" customHeight="1" x14ac:dyDescent="0.25">
      <c r="A14" s="434">
        <f t="shared" si="0"/>
        <v>6</v>
      </c>
      <c r="B14" s="486" t="str">
        <f>'Data Entry'!$C$13</f>
        <v>PPPP11111G</v>
      </c>
      <c r="C14" s="495"/>
      <c r="D14" s="495"/>
      <c r="E14" s="496"/>
    </row>
    <row r="15" spans="1:5" s="492" customFormat="1" ht="15.75" customHeight="1" x14ac:dyDescent="0.25">
      <c r="A15" s="434">
        <f t="shared" si="0"/>
        <v>7</v>
      </c>
      <c r="B15" s="486" t="str">
        <f>'Data Entry'!$C$13</f>
        <v>PPPP11111G</v>
      </c>
      <c r="C15" s="495"/>
      <c r="D15" s="495"/>
      <c r="E15" s="496"/>
    </row>
    <row r="16" spans="1:5" s="492" customFormat="1" ht="15.75" customHeight="1" x14ac:dyDescent="0.25">
      <c r="A16" s="434">
        <f t="shared" si="0"/>
        <v>8</v>
      </c>
      <c r="B16" s="486" t="str">
        <f>'Data Entry'!$C$13</f>
        <v>PPPP11111G</v>
      </c>
      <c r="C16" s="495"/>
      <c r="D16" s="495"/>
      <c r="E16" s="496"/>
    </row>
    <row r="17" spans="1:5" s="492" customFormat="1" ht="15.75" customHeight="1" x14ac:dyDescent="0.25">
      <c r="A17" s="434">
        <f t="shared" si="0"/>
        <v>9</v>
      </c>
      <c r="B17" s="486" t="str">
        <f>'Data Entry'!$C$13</f>
        <v>PPPP11111G</v>
      </c>
      <c r="C17" s="495"/>
      <c r="D17" s="495"/>
      <c r="E17" s="496"/>
    </row>
    <row r="18" spans="1:5" s="492" customFormat="1" ht="15.75" customHeight="1" x14ac:dyDescent="0.25">
      <c r="A18" s="434">
        <f t="shared" si="0"/>
        <v>10</v>
      </c>
      <c r="B18" s="486" t="str">
        <f>'Data Entry'!$C$13</f>
        <v>PPPP11111G</v>
      </c>
      <c r="C18" s="495"/>
      <c r="D18" s="495"/>
      <c r="E18" s="496"/>
    </row>
    <row r="19" spans="1:5" s="492" customFormat="1" ht="15.75" customHeight="1" x14ac:dyDescent="0.25">
      <c r="A19" s="434">
        <f t="shared" si="0"/>
        <v>11</v>
      </c>
      <c r="B19" s="486" t="str">
        <f>'Data Entry'!$C$13</f>
        <v>PPPP11111G</v>
      </c>
      <c r="C19" s="495"/>
      <c r="D19" s="495"/>
      <c r="E19" s="496"/>
    </row>
    <row r="20" spans="1:5" s="492" customFormat="1" ht="15.75" customHeight="1" x14ac:dyDescent="0.25">
      <c r="A20" s="434">
        <f t="shared" si="0"/>
        <v>12</v>
      </c>
      <c r="B20" s="486" t="str">
        <f>'Data Entry'!$C$13</f>
        <v>PPPP11111G</v>
      </c>
      <c r="C20" s="497"/>
      <c r="D20" s="497"/>
      <c r="E20" s="498"/>
    </row>
    <row r="21" spans="1:5" s="492" customFormat="1" ht="15.75" customHeight="1" x14ac:dyDescent="0.25">
      <c r="A21" s="434">
        <f t="shared" si="0"/>
        <v>13</v>
      </c>
      <c r="B21" s="486" t="str">
        <f>'Data Entry'!$C$13</f>
        <v>PPPP11111G</v>
      </c>
      <c r="C21" s="497"/>
      <c r="D21" s="497"/>
      <c r="E21" s="498"/>
    </row>
    <row r="22" spans="1:5" s="492" customFormat="1" ht="15.75" customHeight="1" x14ac:dyDescent="0.25">
      <c r="A22" s="434">
        <f t="shared" si="0"/>
        <v>14</v>
      </c>
      <c r="B22" s="486" t="str">
        <f>'Data Entry'!$C$13</f>
        <v>PPPP11111G</v>
      </c>
      <c r="C22" s="497"/>
      <c r="D22" s="497"/>
      <c r="E22" s="498"/>
    </row>
    <row r="23" spans="1:5" s="492" customFormat="1" ht="15.75" customHeight="1" x14ac:dyDescent="0.25">
      <c r="A23" s="434">
        <f t="shared" si="0"/>
        <v>15</v>
      </c>
      <c r="B23" s="486" t="str">
        <f>'Data Entry'!$C$13</f>
        <v>PPPP11111G</v>
      </c>
      <c r="C23" s="497"/>
      <c r="D23" s="497"/>
      <c r="E23" s="498"/>
    </row>
    <row r="24" spans="1:5" s="492" customFormat="1" ht="15.75" customHeight="1" x14ac:dyDescent="0.25">
      <c r="A24" s="434">
        <f t="shared" si="0"/>
        <v>16</v>
      </c>
      <c r="B24" s="486" t="str">
        <f>'Data Entry'!$C$13</f>
        <v>PPPP11111G</v>
      </c>
      <c r="C24" s="497"/>
      <c r="D24" s="497"/>
      <c r="E24" s="498"/>
    </row>
    <row r="25" spans="1:5" s="492" customFormat="1" ht="15.75" customHeight="1" x14ac:dyDescent="0.25">
      <c r="A25" s="434">
        <f t="shared" si="0"/>
        <v>17</v>
      </c>
      <c r="B25" s="486" t="str">
        <f>'Data Entry'!$C$13</f>
        <v>PPPP11111G</v>
      </c>
      <c r="C25" s="497"/>
      <c r="D25" s="497"/>
      <c r="E25" s="498"/>
    </row>
    <row r="26" spans="1:5" s="492" customFormat="1" ht="15.75" customHeight="1" x14ac:dyDescent="0.25">
      <c r="A26" s="434">
        <f t="shared" si="0"/>
        <v>18</v>
      </c>
      <c r="B26" s="486" t="str">
        <f>'Data Entry'!$C$13</f>
        <v>PPPP11111G</v>
      </c>
      <c r="C26" s="497"/>
      <c r="D26" s="497"/>
      <c r="E26" s="498"/>
    </row>
    <row r="27" spans="1:5" s="492" customFormat="1" ht="15.75" customHeight="1" x14ac:dyDescent="0.25">
      <c r="A27" s="434">
        <f t="shared" si="0"/>
        <v>19</v>
      </c>
      <c r="B27" s="486" t="str">
        <f>'Data Entry'!$C$13</f>
        <v>PPPP11111G</v>
      </c>
      <c r="C27" s="497"/>
      <c r="D27" s="497"/>
      <c r="E27" s="498"/>
    </row>
    <row r="28" spans="1:5" s="492" customFormat="1" ht="15.75" customHeight="1" x14ac:dyDescent="0.25">
      <c r="A28" s="434">
        <f t="shared" si="0"/>
        <v>20</v>
      </c>
      <c r="B28" s="486" t="str">
        <f>'Data Entry'!$C$13</f>
        <v>PPPP11111G</v>
      </c>
      <c r="C28" s="497"/>
      <c r="D28" s="497"/>
      <c r="E28" s="498"/>
    </row>
    <row r="29" spans="1:5" s="492" customFormat="1" ht="15.75" customHeight="1" x14ac:dyDescent="0.25">
      <c r="A29" s="434">
        <f t="shared" si="0"/>
        <v>21</v>
      </c>
      <c r="B29" s="486" t="str">
        <f>'Data Entry'!$C$13</f>
        <v>PPPP11111G</v>
      </c>
      <c r="C29" s="497"/>
      <c r="D29" s="497"/>
      <c r="E29" s="498"/>
    </row>
    <row r="30" spans="1:5" x14ac:dyDescent="0.25">
      <c r="A30" s="993" t="s">
        <v>36</v>
      </c>
      <c r="B30" s="994"/>
      <c r="C30" s="493">
        <f>SUM(C9:C29)</f>
        <v>0</v>
      </c>
      <c r="D30" s="493">
        <f>SUM(D9:D29)</f>
        <v>0</v>
      </c>
      <c r="E30" s="494"/>
    </row>
    <row r="39" spans="1:4" x14ac:dyDescent="0.25">
      <c r="A39" s="3" t="s">
        <v>226</v>
      </c>
      <c r="D39" s="3" t="s">
        <v>229</v>
      </c>
    </row>
    <row r="40" spans="1:4" x14ac:dyDescent="0.25">
      <c r="A40" s="3" t="s">
        <v>227</v>
      </c>
      <c r="D40" s="3" t="s">
        <v>227</v>
      </c>
    </row>
  </sheetData>
  <sheetProtection algorithmName="SHA-512" hashValue="IacBgWcjjqvNkCGD0IP6Ku+sbZd8pe2612Y6tuRA5azDM/u+PmYUkQnidk/gM+Oz6ipWeJiYy/nhqZNhxp8zcg==" saltValue="3VgNbQqceu3uPi+dBgM+Jw==" spinCount="100000" sheet="1" formatColumns="0" insertRows="0"/>
  <mergeCells count="6">
    <mergeCell ref="A4:E4"/>
    <mergeCell ref="A2:E2"/>
    <mergeCell ref="A5:E5"/>
    <mergeCell ref="A3:E3"/>
    <mergeCell ref="A30:B30"/>
    <mergeCell ref="A6:E6"/>
  </mergeCells>
  <hyperlinks>
    <hyperlink ref="A1" location="Index!D41" display="Back to Index"/>
  </hyperlinks>
  <pageMargins left="0.70866141732283472" right="0.70866141732283472" top="0.74803149606299213" bottom="0.74803149606299213" header="0.31496062992125984" footer="0.31496062992125984"/>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9"/>
  <sheetViews>
    <sheetView view="pageBreakPreview" zoomScaleNormal="100" zoomScaleSheetLayoutView="100" workbookViewId="0"/>
  </sheetViews>
  <sheetFormatPr defaultColWidth="9.140625" defaultRowHeight="15" x14ac:dyDescent="0.25"/>
  <cols>
    <col min="1" max="1" width="25.7109375" style="715" customWidth="1"/>
    <col min="2" max="3" width="8.7109375" style="715" customWidth="1"/>
    <col min="4" max="4" width="10.7109375" style="715" customWidth="1"/>
    <col min="5" max="6" width="8.7109375" style="715" customWidth="1"/>
    <col min="7" max="7" width="10.7109375" style="715" customWidth="1"/>
    <col min="8" max="9" width="8.7109375" style="715" customWidth="1"/>
    <col min="10" max="10" width="10.7109375" style="715" customWidth="1"/>
    <col min="11" max="12" width="8.7109375" style="715" customWidth="1"/>
    <col min="13" max="13" width="10.7109375" style="715" customWidth="1"/>
    <col min="14" max="14" width="9.7109375" style="715" customWidth="1"/>
    <col min="15" max="15" width="15.7109375" style="715" customWidth="1"/>
    <col min="16" max="16384" width="9.140625" style="715"/>
  </cols>
  <sheetData>
    <row r="1" spans="1:15" ht="15.75" x14ac:dyDescent="0.25">
      <c r="A1" s="29" t="s">
        <v>691</v>
      </c>
    </row>
    <row r="2" spans="1:15" x14ac:dyDescent="0.25">
      <c r="A2" s="736" t="s">
        <v>836</v>
      </c>
      <c r="B2" s="736"/>
      <c r="C2" s="736"/>
      <c r="D2" s="736"/>
      <c r="E2" s="736"/>
      <c r="F2" s="736"/>
      <c r="G2" s="736"/>
      <c r="H2" s="736"/>
      <c r="I2" s="736"/>
      <c r="J2" s="736"/>
      <c r="K2" s="736"/>
      <c r="L2" s="736"/>
      <c r="M2" s="736"/>
      <c r="N2" s="714"/>
      <c r="O2" s="714"/>
    </row>
    <row r="3" spans="1:15" x14ac:dyDescent="0.25">
      <c r="A3" s="736" t="s">
        <v>929</v>
      </c>
      <c r="B3" s="736"/>
      <c r="C3" s="736"/>
      <c r="D3" s="736"/>
      <c r="E3" s="736"/>
      <c r="F3" s="736"/>
      <c r="G3" s="736"/>
      <c r="H3" s="736"/>
      <c r="I3" s="736"/>
      <c r="J3" s="736"/>
      <c r="K3" s="736"/>
      <c r="L3" s="736"/>
      <c r="M3" s="736"/>
      <c r="N3" s="714"/>
      <c r="O3" s="714"/>
    </row>
    <row r="4" spans="1:15" x14ac:dyDescent="0.25">
      <c r="A4" s="995" t="s">
        <v>635</v>
      </c>
      <c r="B4" s="995"/>
      <c r="C4" s="995"/>
      <c r="D4" s="995"/>
      <c r="E4" s="995"/>
      <c r="F4" s="995"/>
      <c r="G4" s="995"/>
      <c r="H4" s="995"/>
      <c r="I4" s="995"/>
      <c r="J4" s="995"/>
      <c r="K4" s="995"/>
      <c r="L4" s="995"/>
      <c r="M4" s="995"/>
      <c r="N4" s="714"/>
      <c r="O4" s="714"/>
    </row>
    <row r="5" spans="1:15" x14ac:dyDescent="0.25">
      <c r="A5" s="995" t="s">
        <v>636</v>
      </c>
      <c r="B5" s="995"/>
      <c r="C5" s="995"/>
      <c r="D5" s="995"/>
      <c r="E5" s="995"/>
      <c r="F5" s="995"/>
      <c r="G5" s="995"/>
      <c r="H5" s="995"/>
      <c r="I5" s="995"/>
      <c r="J5" s="995"/>
      <c r="K5" s="995"/>
      <c r="L5" s="995"/>
      <c r="M5" s="995"/>
      <c r="N5" s="714"/>
      <c r="O5" s="714"/>
    </row>
    <row r="6" spans="1:15" x14ac:dyDescent="0.25">
      <c r="A6" s="995" t="s">
        <v>843</v>
      </c>
      <c r="B6" s="995"/>
      <c r="C6" s="995"/>
      <c r="D6" s="995"/>
      <c r="E6" s="995"/>
      <c r="F6" s="995"/>
      <c r="G6" s="995"/>
      <c r="H6" s="995"/>
      <c r="I6" s="995"/>
      <c r="J6" s="995"/>
      <c r="K6" s="995"/>
      <c r="L6" s="995"/>
      <c r="M6" s="995"/>
      <c r="N6" s="714"/>
      <c r="O6" s="714"/>
    </row>
    <row r="7" spans="1:15" x14ac:dyDescent="0.25">
      <c r="A7" s="714"/>
      <c r="B7" s="714"/>
      <c r="C7" s="714"/>
      <c r="D7" s="714"/>
      <c r="E7" s="714"/>
      <c r="F7" s="714"/>
      <c r="G7" s="714"/>
      <c r="H7" s="714"/>
      <c r="I7" s="714"/>
      <c r="J7" s="714"/>
      <c r="K7" s="714"/>
      <c r="L7" s="714"/>
      <c r="M7" s="714"/>
      <c r="N7" s="714"/>
      <c r="O7" s="714"/>
    </row>
    <row r="8" spans="1:15" x14ac:dyDescent="0.25">
      <c r="A8" s="996" t="s">
        <v>30</v>
      </c>
      <c r="B8" s="998" t="s">
        <v>136</v>
      </c>
      <c r="C8" s="998"/>
      <c r="D8" s="998"/>
      <c r="E8" s="998" t="s">
        <v>637</v>
      </c>
      <c r="F8" s="998"/>
      <c r="G8" s="998"/>
      <c r="H8" s="998" t="s">
        <v>638</v>
      </c>
      <c r="I8" s="998"/>
      <c r="J8" s="998"/>
      <c r="K8" s="998" t="s">
        <v>311</v>
      </c>
      <c r="L8" s="998"/>
      <c r="M8" s="998"/>
      <c r="N8" s="829" t="s">
        <v>639</v>
      </c>
      <c r="O8" s="714"/>
    </row>
    <row r="9" spans="1:15" x14ac:dyDescent="0.25">
      <c r="A9" s="997"/>
      <c r="B9" s="500" t="s">
        <v>340</v>
      </c>
      <c r="C9" s="500" t="s">
        <v>615</v>
      </c>
      <c r="D9" s="500" t="s">
        <v>355</v>
      </c>
      <c r="E9" s="500" t="s">
        <v>340</v>
      </c>
      <c r="F9" s="500" t="s">
        <v>615</v>
      </c>
      <c r="G9" s="500" t="s">
        <v>355</v>
      </c>
      <c r="H9" s="500" t="s">
        <v>340</v>
      </c>
      <c r="I9" s="500" t="s">
        <v>615</v>
      </c>
      <c r="J9" s="500" t="s">
        <v>355</v>
      </c>
      <c r="K9" s="500" t="s">
        <v>340</v>
      </c>
      <c r="L9" s="500" t="s">
        <v>615</v>
      </c>
      <c r="M9" s="500" t="s">
        <v>355</v>
      </c>
      <c r="N9" s="830"/>
      <c r="O9" s="714"/>
    </row>
    <row r="10" spans="1:15" x14ac:dyDescent="0.25">
      <c r="A10" s="502"/>
      <c r="B10" s="502"/>
      <c r="C10" s="502"/>
      <c r="D10" s="502"/>
      <c r="E10" s="502"/>
      <c r="F10" s="502"/>
      <c r="G10" s="502"/>
      <c r="H10" s="502"/>
      <c r="I10" s="502"/>
      <c r="J10" s="502"/>
      <c r="K10" s="502"/>
      <c r="L10" s="502"/>
      <c r="M10" s="502"/>
      <c r="N10" s="503">
        <f>M10+J10-G10-D10</f>
        <v>0</v>
      </c>
      <c r="O10" s="714"/>
    </row>
    <row r="11" spans="1:15" x14ac:dyDescent="0.25">
      <c r="A11" s="502"/>
      <c r="B11" s="502"/>
      <c r="C11" s="502"/>
      <c r="D11" s="502"/>
      <c r="E11" s="502"/>
      <c r="F11" s="502"/>
      <c r="G11" s="502"/>
      <c r="H11" s="502"/>
      <c r="I11" s="502"/>
      <c r="J11" s="502"/>
      <c r="K11" s="502"/>
      <c r="L11" s="502"/>
      <c r="M11" s="502"/>
      <c r="N11" s="503">
        <f t="shared" ref="N11:N19" si="0">M11+J11-G11-D11</f>
        <v>0</v>
      </c>
      <c r="O11" s="714"/>
    </row>
    <row r="12" spans="1:15" x14ac:dyDescent="0.25">
      <c r="A12" s="502"/>
      <c r="B12" s="502"/>
      <c r="C12" s="502"/>
      <c r="D12" s="502"/>
      <c r="E12" s="502"/>
      <c r="F12" s="502"/>
      <c r="G12" s="502"/>
      <c r="H12" s="502"/>
      <c r="I12" s="502"/>
      <c r="J12" s="502"/>
      <c r="K12" s="502"/>
      <c r="L12" s="502"/>
      <c r="M12" s="502"/>
      <c r="N12" s="503">
        <f t="shared" si="0"/>
        <v>0</v>
      </c>
      <c r="O12" s="714"/>
    </row>
    <row r="13" spans="1:15" x14ac:dyDescent="0.25">
      <c r="A13" s="28"/>
      <c r="B13" s="28"/>
      <c r="C13" s="28"/>
      <c r="D13" s="28"/>
      <c r="E13" s="28"/>
      <c r="F13" s="28"/>
      <c r="G13" s="28"/>
      <c r="H13" s="28"/>
      <c r="I13" s="28"/>
      <c r="J13" s="28"/>
      <c r="K13" s="28"/>
      <c r="L13" s="28"/>
      <c r="M13" s="28"/>
      <c r="N13" s="503">
        <f t="shared" si="0"/>
        <v>0</v>
      </c>
      <c r="O13" s="714"/>
    </row>
    <row r="14" spans="1:15" x14ac:dyDescent="0.25">
      <c r="A14" s="28"/>
      <c r="B14" s="28"/>
      <c r="C14" s="28"/>
      <c r="D14" s="28"/>
      <c r="E14" s="28"/>
      <c r="F14" s="28"/>
      <c r="G14" s="28"/>
      <c r="H14" s="28"/>
      <c r="I14" s="28"/>
      <c r="J14" s="28"/>
      <c r="K14" s="28"/>
      <c r="L14" s="28"/>
      <c r="M14" s="28"/>
      <c r="N14" s="503">
        <f t="shared" si="0"/>
        <v>0</v>
      </c>
      <c r="O14" s="714"/>
    </row>
    <row r="15" spans="1:15" x14ac:dyDescent="0.25">
      <c r="A15" s="28"/>
      <c r="B15" s="28"/>
      <c r="C15" s="28"/>
      <c r="D15" s="28"/>
      <c r="E15" s="28"/>
      <c r="F15" s="28"/>
      <c r="G15" s="28"/>
      <c r="H15" s="28"/>
      <c r="I15" s="28"/>
      <c r="J15" s="28"/>
      <c r="K15" s="28"/>
      <c r="L15" s="28"/>
      <c r="M15" s="28"/>
      <c r="N15" s="503">
        <f t="shared" si="0"/>
        <v>0</v>
      </c>
      <c r="O15" s="714"/>
    </row>
    <row r="16" spans="1:15" x14ac:dyDescent="0.25">
      <c r="A16" s="28"/>
      <c r="B16" s="28"/>
      <c r="C16" s="28"/>
      <c r="D16" s="28"/>
      <c r="E16" s="28"/>
      <c r="F16" s="28"/>
      <c r="G16" s="28"/>
      <c r="H16" s="28"/>
      <c r="I16" s="28"/>
      <c r="J16" s="28"/>
      <c r="K16" s="28"/>
      <c r="L16" s="28"/>
      <c r="M16" s="28"/>
      <c r="N16" s="503">
        <f t="shared" si="0"/>
        <v>0</v>
      </c>
      <c r="O16" s="714"/>
    </row>
    <row r="17" spans="1:15" x14ac:dyDescent="0.25">
      <c r="A17" s="28"/>
      <c r="B17" s="28"/>
      <c r="C17" s="28"/>
      <c r="D17" s="28"/>
      <c r="E17" s="28"/>
      <c r="F17" s="28"/>
      <c r="G17" s="28"/>
      <c r="H17" s="28"/>
      <c r="I17" s="28"/>
      <c r="J17" s="28"/>
      <c r="K17" s="28"/>
      <c r="L17" s="28"/>
      <c r="M17" s="28"/>
      <c r="N17" s="503">
        <f t="shared" si="0"/>
        <v>0</v>
      </c>
      <c r="O17" s="714"/>
    </row>
    <row r="18" spans="1:15" x14ac:dyDescent="0.25">
      <c r="A18" s="502"/>
      <c r="B18" s="502"/>
      <c r="C18" s="502"/>
      <c r="D18" s="502"/>
      <c r="E18" s="502"/>
      <c r="F18" s="502"/>
      <c r="G18" s="502"/>
      <c r="H18" s="502"/>
      <c r="I18" s="502"/>
      <c r="J18" s="502"/>
      <c r="K18" s="502"/>
      <c r="L18" s="502"/>
      <c r="M18" s="502"/>
      <c r="N18" s="503">
        <f t="shared" si="0"/>
        <v>0</v>
      </c>
      <c r="O18" s="714"/>
    </row>
    <row r="19" spans="1:15" x14ac:dyDescent="0.25">
      <c r="A19" s="502"/>
      <c r="B19" s="502"/>
      <c r="C19" s="502"/>
      <c r="D19" s="502"/>
      <c r="E19" s="502"/>
      <c r="F19" s="502"/>
      <c r="G19" s="502"/>
      <c r="H19" s="502"/>
      <c r="I19" s="502"/>
      <c r="J19" s="502"/>
      <c r="K19" s="502"/>
      <c r="L19" s="502"/>
      <c r="M19" s="502"/>
      <c r="N19" s="503">
        <f t="shared" si="0"/>
        <v>0</v>
      </c>
      <c r="O19" s="714"/>
    </row>
    <row r="20" spans="1:15" x14ac:dyDescent="0.25">
      <c r="A20" s="500" t="s">
        <v>137</v>
      </c>
      <c r="B20" s="501">
        <v>0</v>
      </c>
      <c r="C20" s="501"/>
      <c r="D20" s="501">
        <v>0</v>
      </c>
      <c r="E20" s="501">
        <v>0</v>
      </c>
      <c r="F20" s="501"/>
      <c r="G20" s="501">
        <v>0</v>
      </c>
      <c r="H20" s="501">
        <v>0</v>
      </c>
      <c r="I20" s="501"/>
      <c r="J20" s="501">
        <v>0</v>
      </c>
      <c r="K20" s="501">
        <v>0</v>
      </c>
      <c r="L20" s="501"/>
      <c r="M20" s="501">
        <v>0</v>
      </c>
      <c r="N20" s="501">
        <v>0</v>
      </c>
      <c r="O20" s="714"/>
    </row>
    <row r="21" spans="1:15" x14ac:dyDescent="0.25">
      <c r="A21" s="714"/>
      <c r="B21" s="714"/>
      <c r="C21" s="714"/>
      <c r="D21" s="714"/>
      <c r="E21" s="714"/>
      <c r="F21" s="714"/>
      <c r="G21" s="714"/>
      <c r="H21" s="714"/>
      <c r="I21" s="714"/>
      <c r="J21" s="714"/>
      <c r="K21" s="714"/>
      <c r="L21" s="714"/>
      <c r="M21" s="714"/>
      <c r="N21" s="714"/>
      <c r="O21" s="714"/>
    </row>
    <row r="22" spans="1:15" x14ac:dyDescent="0.25">
      <c r="A22" s="714"/>
      <c r="B22" s="714"/>
      <c r="C22" s="714"/>
      <c r="D22" s="714"/>
      <c r="E22" s="714"/>
      <c r="F22" s="714"/>
      <c r="G22" s="714"/>
      <c r="H22" s="714"/>
      <c r="I22" s="714"/>
      <c r="J22" s="714"/>
      <c r="K22" s="714"/>
      <c r="L22" s="714"/>
      <c r="M22" s="714"/>
      <c r="N22" s="714"/>
      <c r="O22" s="714"/>
    </row>
    <row r="23" spans="1:15" x14ac:dyDescent="0.25">
      <c r="A23" s="714"/>
      <c r="B23" s="714"/>
      <c r="C23" s="714"/>
      <c r="D23" s="714"/>
      <c r="E23" s="714"/>
      <c r="F23" s="714"/>
      <c r="G23" s="714"/>
      <c r="H23" s="714"/>
      <c r="I23" s="714"/>
      <c r="J23" s="714"/>
      <c r="K23" s="714"/>
      <c r="L23" s="714"/>
      <c r="M23" s="714"/>
      <c r="N23" s="714"/>
      <c r="O23" s="714"/>
    </row>
    <row r="24" spans="1:15" x14ac:dyDescent="0.25">
      <c r="A24" s="714"/>
      <c r="B24" s="714"/>
      <c r="C24" s="714"/>
      <c r="D24" s="714"/>
      <c r="E24" s="714"/>
      <c r="F24" s="714"/>
      <c r="G24" s="714"/>
      <c r="H24" s="714"/>
      <c r="I24" s="714"/>
      <c r="J24" s="714"/>
      <c r="K24" s="714"/>
      <c r="L24" s="714"/>
      <c r="M24" s="714"/>
    </row>
    <row r="25" spans="1:15" x14ac:dyDescent="0.25">
      <c r="A25" s="714"/>
      <c r="B25" s="714"/>
      <c r="C25" s="714"/>
      <c r="D25" s="714"/>
      <c r="E25" s="714"/>
      <c r="F25" s="714"/>
      <c r="G25" s="714"/>
      <c r="H25" s="714"/>
      <c r="I25" s="714"/>
      <c r="J25" s="714"/>
      <c r="K25" s="714"/>
      <c r="L25" s="714"/>
      <c r="M25" s="714"/>
    </row>
    <row r="26" spans="1:15" x14ac:dyDescent="0.25">
      <c r="A26" s="714"/>
      <c r="B26" s="714"/>
      <c r="C26" s="714"/>
      <c r="D26" s="714"/>
      <c r="E26" s="714"/>
      <c r="F26" s="714"/>
      <c r="G26" s="714"/>
      <c r="H26" s="714"/>
      <c r="I26" s="714"/>
      <c r="J26" s="714"/>
      <c r="K26" s="714"/>
      <c r="L26" s="714"/>
      <c r="M26" s="714"/>
    </row>
    <row r="27" spans="1:15" x14ac:dyDescent="0.25">
      <c r="A27" s="714"/>
      <c r="B27" s="714"/>
      <c r="C27" s="714"/>
      <c r="D27" s="714"/>
      <c r="E27" s="714"/>
      <c r="F27" s="714"/>
      <c r="G27" s="714"/>
      <c r="H27" s="714"/>
      <c r="I27" s="714"/>
      <c r="J27" s="714"/>
      <c r="K27" s="714"/>
      <c r="L27" s="714"/>
      <c r="M27" s="714"/>
    </row>
    <row r="28" spans="1:15" x14ac:dyDescent="0.25">
      <c r="A28" s="3" t="s">
        <v>226</v>
      </c>
      <c r="B28" s="714"/>
      <c r="C28" s="714"/>
      <c r="D28" s="714"/>
      <c r="E28" s="714"/>
      <c r="F28" s="714"/>
      <c r="G28" s="714"/>
      <c r="H28" s="3" t="s">
        <v>229</v>
      </c>
      <c r="I28" s="714"/>
      <c r="J28" s="714"/>
      <c r="K28" s="714"/>
      <c r="L28" s="714"/>
      <c r="M28" s="714"/>
    </row>
    <row r="29" spans="1:15" x14ac:dyDescent="0.25">
      <c r="A29" s="3" t="s">
        <v>227</v>
      </c>
      <c r="B29" s="714"/>
      <c r="C29" s="714"/>
      <c r="D29" s="714"/>
      <c r="E29" s="714"/>
      <c r="F29" s="714"/>
      <c r="G29" s="714"/>
      <c r="H29" s="3" t="s">
        <v>227</v>
      </c>
      <c r="I29" s="714"/>
      <c r="J29" s="714"/>
      <c r="K29" s="714"/>
      <c r="L29" s="714"/>
      <c r="M29" s="714"/>
    </row>
  </sheetData>
  <sheetProtection algorithmName="SHA-512" hashValue="MT3brHnRqlsoMKwkI/vtqr9ZyjzSa0O3ZlHPsEh1JfceoC0oMc1GBvXhOFQFESUxwgwFE1Yc0mpqp81OMVCiog==" saltValue="96X/JKFf/n9PoO4On0hq1A==" spinCount="100000" sheet="1" objects="1" scenarios="1" insertRows="0"/>
  <mergeCells count="11">
    <mergeCell ref="N8:N9"/>
    <mergeCell ref="A2:M2"/>
    <mergeCell ref="A3:M3"/>
    <mergeCell ref="A4:M4"/>
    <mergeCell ref="A5:M5"/>
    <mergeCell ref="A6:M6"/>
    <mergeCell ref="A8:A9"/>
    <mergeCell ref="B8:D8"/>
    <mergeCell ref="E8:G8"/>
    <mergeCell ref="H8:J8"/>
    <mergeCell ref="K8:M8"/>
  </mergeCells>
  <hyperlinks>
    <hyperlink ref="A1" location="Index!D42" display="Back to Index"/>
  </hyperlinks>
  <pageMargins left="0.7" right="0.7" top="0.75" bottom="0.75" header="0.3" footer="0.3"/>
  <pageSetup scale="61"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N33"/>
  <sheetViews>
    <sheetView showGridLines="0" view="pageBreakPreview" zoomScaleNormal="100" zoomScaleSheetLayoutView="100" workbookViewId="0"/>
  </sheetViews>
  <sheetFormatPr defaultColWidth="9.140625" defaultRowHeight="15" x14ac:dyDescent="0.25"/>
  <cols>
    <col min="1" max="1" width="8.85546875" style="10" customWidth="1"/>
    <col min="2" max="2" width="6.42578125" style="10" customWidth="1"/>
    <col min="3" max="3" width="16.42578125" style="10" bestFit="1" customWidth="1"/>
    <col min="4" max="4" width="14.28515625" style="10" bestFit="1" customWidth="1"/>
    <col min="5" max="5" width="8.7109375" style="10" customWidth="1"/>
    <col min="6" max="6" width="12.7109375" style="10" customWidth="1"/>
    <col min="7" max="7" width="10.7109375" style="10" customWidth="1"/>
    <col min="8" max="9" width="8.7109375" style="10" customWidth="1"/>
    <col min="10" max="10" width="10.7109375" style="10" customWidth="1"/>
    <col min="11" max="11" width="8.7109375" style="10" customWidth="1"/>
    <col min="12" max="12" width="11.85546875" style="10" customWidth="1"/>
    <col min="13" max="13" width="10.7109375" style="10" customWidth="1"/>
    <col min="14" max="14" width="15.7109375" style="10" customWidth="1"/>
    <col min="15" max="16384" width="9.140625" style="10"/>
  </cols>
  <sheetData>
    <row r="1" spans="1:14" ht="15.75" x14ac:dyDescent="0.25">
      <c r="A1" s="29" t="s">
        <v>691</v>
      </c>
    </row>
    <row r="2" spans="1:14" x14ac:dyDescent="0.25">
      <c r="A2" s="736" t="str">
        <f>B!A2</f>
        <v>PQR Trading Company</v>
      </c>
      <c r="B2" s="736"/>
      <c r="C2" s="736"/>
      <c r="D2" s="736"/>
      <c r="E2" s="736"/>
      <c r="F2" s="736"/>
      <c r="G2" s="736"/>
      <c r="H2" s="736"/>
      <c r="I2" s="736"/>
      <c r="J2" s="736"/>
      <c r="K2" s="736"/>
      <c r="L2" s="736"/>
      <c r="M2" s="736"/>
      <c r="N2" s="11"/>
    </row>
    <row r="3" spans="1:14" x14ac:dyDescent="0.25">
      <c r="A3" s="736" t="str">
        <f>B!A3</f>
        <v>A.Y: 2026-27</v>
      </c>
      <c r="B3" s="736"/>
      <c r="C3" s="736"/>
      <c r="D3" s="736"/>
      <c r="E3" s="736"/>
      <c r="F3" s="736"/>
      <c r="G3" s="736"/>
      <c r="H3" s="736"/>
      <c r="I3" s="736"/>
      <c r="J3" s="736"/>
      <c r="K3" s="736"/>
      <c r="L3" s="736"/>
      <c r="M3" s="736"/>
      <c r="N3" s="11"/>
    </row>
    <row r="4" spans="1:14" x14ac:dyDescent="0.25">
      <c r="A4" s="995" t="s">
        <v>635</v>
      </c>
      <c r="B4" s="995"/>
      <c r="C4" s="995"/>
      <c r="D4" s="995"/>
      <c r="E4" s="995"/>
      <c r="F4" s="995"/>
      <c r="G4" s="995"/>
      <c r="H4" s="995"/>
      <c r="I4" s="995"/>
      <c r="J4" s="995"/>
      <c r="K4" s="995"/>
      <c r="L4" s="995"/>
      <c r="M4" s="995"/>
      <c r="N4" s="11"/>
    </row>
    <row r="5" spans="1:14" x14ac:dyDescent="0.25">
      <c r="A5" s="995" t="s">
        <v>785</v>
      </c>
      <c r="B5" s="995"/>
      <c r="C5" s="995"/>
      <c r="D5" s="995"/>
      <c r="E5" s="995"/>
      <c r="F5" s="995"/>
      <c r="G5" s="995"/>
      <c r="H5" s="995"/>
      <c r="I5" s="995"/>
      <c r="J5" s="995"/>
      <c r="K5" s="995"/>
      <c r="L5" s="995"/>
      <c r="M5" s="995"/>
      <c r="N5" s="11"/>
    </row>
    <row r="6" spans="1:14" x14ac:dyDescent="0.25">
      <c r="A6" s="499"/>
      <c r="B6" s="499"/>
      <c r="C6" s="499"/>
      <c r="D6" s="499"/>
      <c r="E6" s="499"/>
      <c r="F6" s="499"/>
      <c r="G6" s="499"/>
      <c r="H6" s="499"/>
      <c r="I6" s="499"/>
      <c r="J6" s="499"/>
      <c r="K6" s="499"/>
      <c r="L6" s="499"/>
      <c r="M6" s="499"/>
      <c r="N6" s="11"/>
    </row>
    <row r="7" spans="1:14" x14ac:dyDescent="0.25">
      <c r="A7" s="649" t="s">
        <v>788</v>
      </c>
      <c r="B7" s="499"/>
      <c r="C7" s="499"/>
      <c r="D7" s="499"/>
      <c r="E7" s="499"/>
      <c r="F7" s="499"/>
      <c r="G7" s="499"/>
      <c r="H7" s="499"/>
      <c r="I7" s="499"/>
      <c r="J7" s="499"/>
      <c r="K7" s="499"/>
      <c r="L7" s="499"/>
      <c r="M7" s="499"/>
      <c r="N7" s="11"/>
    </row>
    <row r="8" spans="1:14" x14ac:dyDescent="0.25">
      <c r="A8" s="650" t="s">
        <v>787</v>
      </c>
      <c r="B8" s="11"/>
      <c r="C8" s="11"/>
      <c r="D8" s="11"/>
      <c r="E8" s="11"/>
      <c r="F8" s="11"/>
      <c r="G8" s="11"/>
      <c r="H8" s="11"/>
      <c r="I8" s="11"/>
      <c r="J8" s="11"/>
      <c r="K8" s="11"/>
      <c r="L8" s="11"/>
      <c r="M8" s="11"/>
      <c r="N8" s="11"/>
    </row>
    <row r="9" spans="1:14" x14ac:dyDescent="0.25">
      <c r="A9" s="46"/>
      <c r="B9" s="11"/>
      <c r="C9" s="11"/>
      <c r="D9" s="11"/>
      <c r="E9" s="11"/>
      <c r="F9" s="11"/>
      <c r="G9" s="11"/>
      <c r="H9" s="11"/>
      <c r="I9" s="11"/>
      <c r="J9" s="11"/>
      <c r="K9" s="11"/>
      <c r="L9" s="11"/>
      <c r="M9" s="11"/>
      <c r="N9" s="11"/>
    </row>
    <row r="10" spans="1:14" x14ac:dyDescent="0.25">
      <c r="B10" s="644" t="s">
        <v>786</v>
      </c>
      <c r="C10" s="500" t="s">
        <v>789</v>
      </c>
      <c r="D10" s="646" t="s">
        <v>790</v>
      </c>
      <c r="E10" s="499"/>
      <c r="F10" s="499"/>
      <c r="G10" s="499"/>
      <c r="H10" s="499"/>
      <c r="I10" s="499"/>
      <c r="J10" s="499"/>
      <c r="K10" s="499"/>
      <c r="L10" s="499"/>
      <c r="M10" s="499"/>
      <c r="N10" s="11"/>
    </row>
    <row r="11" spans="1:14" x14ac:dyDescent="0.25">
      <c r="B11" s="502"/>
      <c r="C11" s="502"/>
      <c r="D11" s="28"/>
      <c r="E11" s="66"/>
      <c r="F11" s="66"/>
      <c r="G11" s="66"/>
      <c r="H11" s="66"/>
      <c r="I11" s="66"/>
      <c r="J11" s="66"/>
      <c r="K11" s="66"/>
      <c r="L11" s="66"/>
      <c r="M11" s="66"/>
      <c r="N11" s="11"/>
    </row>
    <row r="12" spans="1:14" x14ac:dyDescent="0.25">
      <c r="B12" s="502"/>
      <c r="C12" s="502"/>
      <c r="D12" s="28"/>
      <c r="E12" s="66"/>
      <c r="F12" s="66"/>
      <c r="G12" s="66"/>
      <c r="H12" s="66"/>
      <c r="I12" s="66"/>
      <c r="J12" s="66"/>
      <c r="K12" s="66"/>
      <c r="L12" s="66"/>
      <c r="M12" s="66"/>
      <c r="N12" s="11"/>
    </row>
    <row r="13" spans="1:14" x14ac:dyDescent="0.25">
      <c r="B13" s="502"/>
      <c r="C13" s="502"/>
      <c r="D13" s="28"/>
      <c r="E13" s="66"/>
      <c r="F13" s="66"/>
      <c r="G13" s="66"/>
      <c r="H13" s="66"/>
      <c r="I13" s="66"/>
      <c r="J13" s="66"/>
      <c r="K13" s="66"/>
      <c r="L13" s="66"/>
      <c r="M13" s="66"/>
      <c r="N13" s="11"/>
    </row>
    <row r="14" spans="1:14" x14ac:dyDescent="0.25">
      <c r="B14" s="28"/>
      <c r="C14" s="28"/>
      <c r="D14" s="28"/>
      <c r="E14" s="66"/>
      <c r="F14" s="66"/>
      <c r="G14" s="66"/>
      <c r="H14" s="66"/>
      <c r="I14" s="66"/>
      <c r="J14" s="66"/>
      <c r="K14" s="66"/>
      <c r="L14" s="66"/>
      <c r="M14" s="66"/>
      <c r="N14" s="11"/>
    </row>
    <row r="15" spans="1:14" x14ac:dyDescent="0.25">
      <c r="B15" s="28"/>
      <c r="C15" s="28"/>
      <c r="D15" s="28"/>
      <c r="E15" s="66"/>
      <c r="F15" s="66"/>
      <c r="G15" s="66"/>
      <c r="H15" s="66"/>
      <c r="I15" s="66"/>
      <c r="J15" s="66"/>
      <c r="K15" s="66"/>
      <c r="L15" s="66"/>
      <c r="M15" s="66"/>
      <c r="N15" s="11"/>
    </row>
    <row r="16" spans="1:14" x14ac:dyDescent="0.25">
      <c r="B16" s="28"/>
      <c r="C16" s="28"/>
      <c r="D16" s="28"/>
      <c r="E16" s="66"/>
      <c r="F16" s="66"/>
      <c r="G16" s="66"/>
      <c r="H16" s="66"/>
      <c r="I16" s="66"/>
      <c r="J16" s="66"/>
      <c r="K16" s="66"/>
      <c r="L16" s="66"/>
      <c r="M16" s="66"/>
      <c r="N16" s="11"/>
    </row>
    <row r="17" spans="1:14" x14ac:dyDescent="0.25">
      <c r="B17" s="502"/>
      <c r="C17" s="502"/>
      <c r="D17" s="28"/>
      <c r="E17" s="66"/>
      <c r="F17" s="66"/>
      <c r="G17" s="66"/>
      <c r="H17" s="66"/>
      <c r="I17" s="66"/>
      <c r="J17" s="66"/>
      <c r="K17" s="66"/>
      <c r="L17" s="66"/>
      <c r="M17" s="66"/>
      <c r="N17" s="11"/>
    </row>
    <row r="18" spans="1:14" x14ac:dyDescent="0.25">
      <c r="B18" s="500"/>
      <c r="C18" s="501">
        <f>SUM(C11:C17)</f>
        <v>0</v>
      </c>
      <c r="D18" s="647"/>
      <c r="E18" s="645"/>
      <c r="F18" s="645"/>
      <c r="G18" s="645"/>
      <c r="H18" s="645"/>
      <c r="I18" s="645"/>
      <c r="J18" s="645"/>
      <c r="K18" s="645"/>
      <c r="L18" s="645"/>
      <c r="M18" s="645"/>
      <c r="N18" s="11"/>
    </row>
    <row r="19" spans="1:14" x14ac:dyDescent="0.25">
      <c r="A19" s="11"/>
      <c r="B19" s="11"/>
      <c r="C19" s="11"/>
      <c r="D19" s="11"/>
      <c r="E19" s="11"/>
      <c r="F19" s="11"/>
      <c r="G19" s="11"/>
      <c r="H19" s="11"/>
      <c r="I19" s="11"/>
      <c r="J19" s="11"/>
      <c r="K19" s="11"/>
      <c r="L19" s="11"/>
      <c r="M19" s="11"/>
      <c r="N19" s="11"/>
    </row>
    <row r="20" spans="1:14" x14ac:dyDescent="0.25">
      <c r="A20" s="995" t="s">
        <v>635</v>
      </c>
      <c r="B20" s="995"/>
      <c r="C20" s="995"/>
      <c r="D20" s="995"/>
      <c r="E20" s="995"/>
      <c r="F20" s="995"/>
      <c r="G20" s="995"/>
      <c r="H20" s="995"/>
      <c r="I20" s="995"/>
      <c r="J20" s="995"/>
      <c r="K20" s="995"/>
      <c r="L20" s="995"/>
      <c r="M20" s="648"/>
      <c r="N20" s="11"/>
    </row>
    <row r="21" spans="1:14" x14ac:dyDescent="0.25">
      <c r="A21" s="995" t="s">
        <v>796</v>
      </c>
      <c r="B21" s="995"/>
      <c r="C21" s="995"/>
      <c r="D21" s="995"/>
      <c r="E21" s="995"/>
      <c r="F21" s="995"/>
      <c r="G21" s="995"/>
      <c r="H21" s="995"/>
      <c r="I21" s="995"/>
      <c r="J21" s="995"/>
      <c r="K21" s="995"/>
      <c r="L21" s="995"/>
      <c r="M21" s="648"/>
      <c r="N21" s="11"/>
    </row>
    <row r="22" spans="1:14" x14ac:dyDescent="0.25">
      <c r="A22" s="11"/>
      <c r="B22" s="11"/>
      <c r="C22" s="11"/>
      <c r="D22" s="11"/>
      <c r="E22" s="11"/>
      <c r="F22" s="11"/>
      <c r="G22" s="11"/>
      <c r="H22" s="11"/>
      <c r="I22" s="11"/>
      <c r="J22" s="11"/>
      <c r="K22" s="11"/>
      <c r="L22" s="11"/>
      <c r="M22" s="11"/>
    </row>
    <row r="23" spans="1:14" x14ac:dyDescent="0.25">
      <c r="A23" s="650" t="s">
        <v>791</v>
      </c>
      <c r="B23" s="11"/>
      <c r="C23" s="11"/>
      <c r="D23" s="11"/>
      <c r="E23" s="11"/>
      <c r="F23" s="11"/>
      <c r="G23" s="11"/>
      <c r="H23" s="11"/>
      <c r="I23" s="11"/>
      <c r="J23" s="11"/>
      <c r="K23" s="11"/>
      <c r="L23" s="11"/>
      <c r="M23" s="11"/>
    </row>
    <row r="24" spans="1:14" x14ac:dyDescent="0.25">
      <c r="A24" s="650" t="s">
        <v>792</v>
      </c>
      <c r="B24" s="11"/>
      <c r="C24" s="11"/>
      <c r="D24" s="11"/>
      <c r="E24" s="11"/>
      <c r="F24" s="11"/>
      <c r="G24" s="11"/>
      <c r="H24" s="11"/>
      <c r="I24" s="11"/>
      <c r="J24" s="11"/>
      <c r="K24" s="11"/>
      <c r="L24" s="11"/>
      <c r="M24" s="11"/>
    </row>
    <row r="25" spans="1:14" x14ac:dyDescent="0.25">
      <c r="A25" s="650"/>
      <c r="B25" s="11"/>
      <c r="C25" s="11"/>
      <c r="D25" s="11"/>
      <c r="E25" s="11"/>
      <c r="F25" s="11"/>
      <c r="G25" s="11"/>
      <c r="H25" s="11"/>
      <c r="I25" s="11"/>
      <c r="J25" s="11"/>
      <c r="K25" s="11"/>
      <c r="L25" s="11"/>
      <c r="M25" s="11"/>
    </row>
    <row r="26" spans="1:14" x14ac:dyDescent="0.25">
      <c r="A26" s="11"/>
      <c r="B26" s="651" t="s">
        <v>18</v>
      </c>
      <c r="C26" s="954" t="s">
        <v>793</v>
      </c>
      <c r="D26" s="955"/>
      <c r="E26" s="955"/>
      <c r="F26" s="687"/>
      <c r="G26"/>
      <c r="H26"/>
      <c r="I26"/>
      <c r="J26"/>
      <c r="K26"/>
      <c r="L26" s="11"/>
      <c r="M26" s="11"/>
    </row>
    <row r="27" spans="1:14" x14ac:dyDescent="0.25">
      <c r="A27" s="11"/>
      <c r="B27" s="651" t="s">
        <v>794</v>
      </c>
      <c r="C27" s="954" t="s">
        <v>795</v>
      </c>
      <c r="D27" s="955"/>
      <c r="E27" s="955"/>
      <c r="F27" s="687"/>
      <c r="G27"/>
      <c r="H27"/>
      <c r="I27"/>
      <c r="J27"/>
      <c r="K27"/>
      <c r="L27" s="11"/>
      <c r="M27" s="11"/>
    </row>
    <row r="28" spans="1:14" x14ac:dyDescent="0.25">
      <c r="A28" s="11"/>
      <c r="B28" s="11"/>
      <c r="C28" s="11"/>
      <c r="D28" s="11"/>
      <c r="E28" s="11"/>
      <c r="F28" s="11"/>
      <c r="G28" s="11"/>
      <c r="H28" s="11"/>
      <c r="I28" s="11"/>
      <c r="J28" s="11"/>
      <c r="K28" s="11"/>
      <c r="L28" s="11"/>
      <c r="M28" s="11"/>
    </row>
    <row r="29" spans="1:14" x14ac:dyDescent="0.25">
      <c r="A29" s="11"/>
      <c r="B29" s="11"/>
      <c r="C29" s="11"/>
      <c r="D29" s="11"/>
      <c r="E29" s="11"/>
      <c r="F29" s="11"/>
      <c r="G29" s="11"/>
      <c r="H29" s="11"/>
      <c r="I29" s="11"/>
      <c r="J29" s="11"/>
      <c r="K29" s="11"/>
      <c r="L29" s="11"/>
      <c r="M29" s="11"/>
    </row>
    <row r="30" spans="1:14" x14ac:dyDescent="0.25">
      <c r="A30" s="11"/>
      <c r="B30" s="11"/>
      <c r="C30" s="11"/>
      <c r="D30" s="11"/>
      <c r="E30" s="11"/>
      <c r="F30" s="11"/>
      <c r="G30" s="11"/>
      <c r="H30" s="11"/>
      <c r="I30" s="11"/>
      <c r="J30" s="11"/>
      <c r="K30" s="11"/>
      <c r="L30" s="11"/>
      <c r="M30" s="11"/>
    </row>
    <row r="31" spans="1:14" x14ac:dyDescent="0.25">
      <c r="A31" s="11"/>
      <c r="B31" s="11"/>
      <c r="C31" s="11"/>
      <c r="D31" s="11"/>
      <c r="E31" s="11"/>
      <c r="F31" s="11"/>
      <c r="G31" s="11"/>
      <c r="H31" s="11"/>
      <c r="I31" s="11"/>
      <c r="J31" s="11"/>
      <c r="K31" s="11"/>
      <c r="L31" s="11"/>
      <c r="M31" s="11"/>
    </row>
    <row r="32" spans="1:14" x14ac:dyDescent="0.25">
      <c r="A32" s="3" t="s">
        <v>226</v>
      </c>
      <c r="B32" s="11"/>
      <c r="C32" s="11"/>
      <c r="D32" s="11"/>
      <c r="E32" s="11"/>
      <c r="F32" s="11"/>
      <c r="G32" s="11"/>
      <c r="H32" s="3" t="s">
        <v>229</v>
      </c>
      <c r="I32" s="11"/>
      <c r="J32" s="11"/>
      <c r="K32" s="11"/>
      <c r="L32" s="11"/>
      <c r="M32" s="11"/>
    </row>
    <row r="33" spans="1:13" x14ac:dyDescent="0.25">
      <c r="A33" s="3" t="s">
        <v>227</v>
      </c>
      <c r="B33" s="11"/>
      <c r="C33" s="11"/>
      <c r="D33" s="11"/>
      <c r="E33" s="11"/>
      <c r="F33" s="11"/>
      <c r="G33" s="11"/>
      <c r="H33" s="3" t="s">
        <v>227</v>
      </c>
      <c r="I33" s="11"/>
      <c r="J33" s="11"/>
      <c r="K33" s="11"/>
      <c r="L33" s="11"/>
      <c r="M33" s="11"/>
    </row>
  </sheetData>
  <sheetProtection algorithmName="SHA-512" hashValue="Yf/hbxiPbomB/lLmo0RPyMrP+DYGDqLcHuolpECdlmMcnI89v7meXogBHS5I2zU8uBC3zUrn6yZy8WGO7qZ6Ew==" saltValue="xumVN8WhBAZXHKbcJzqz7w==" spinCount="100000" sheet="1" formatColumns="0" formatRows="0"/>
  <mergeCells count="8">
    <mergeCell ref="C26:E26"/>
    <mergeCell ref="C27:E27"/>
    <mergeCell ref="A20:L20"/>
    <mergeCell ref="A21:L21"/>
    <mergeCell ref="A2:M2"/>
    <mergeCell ref="A3:M3"/>
    <mergeCell ref="A4:M4"/>
    <mergeCell ref="A5:M5"/>
  </mergeCells>
  <hyperlinks>
    <hyperlink ref="A1" location="Index!D42" display="Back to Index"/>
  </hyperlinks>
  <pageMargins left="0.39370078740157483" right="0.39370078740157483" top="0.74803149606299213" bottom="0.74803149606299213" header="0.31496062992125984" footer="0.31496062992125984"/>
  <pageSetup paperSize="9" scale="95" orientation="landscape" r:id="rId1"/>
  <colBreaks count="1" manualBreakCount="1">
    <brk id="14" min="1" max="28"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F40"/>
  <sheetViews>
    <sheetView showGridLines="0" view="pageBreakPreview" zoomScaleSheetLayoutView="100" workbookViewId="0"/>
  </sheetViews>
  <sheetFormatPr defaultColWidth="9.140625" defaultRowHeight="15" x14ac:dyDescent="0.25"/>
  <cols>
    <col min="1" max="1" width="5.5703125" style="321" customWidth="1"/>
    <col min="2" max="2" width="45.85546875" style="321" customWidth="1"/>
    <col min="3" max="3" width="16.5703125" style="321" customWidth="1"/>
    <col min="4" max="4" width="16.5703125" style="504" bestFit="1" customWidth="1"/>
    <col min="5" max="5" width="11" style="321" bestFit="1" customWidth="1"/>
    <col min="6" max="6" width="12.140625" style="321" bestFit="1" customWidth="1"/>
    <col min="7" max="16384" width="9.140625" style="321"/>
  </cols>
  <sheetData>
    <row r="1" spans="1:6" ht="15.75" x14ac:dyDescent="0.25">
      <c r="A1" s="29" t="s">
        <v>691</v>
      </c>
    </row>
    <row r="2" spans="1:6" x14ac:dyDescent="0.25">
      <c r="A2" s="943" t="str">
        <f>B!A2</f>
        <v>PQR Trading Company</v>
      </c>
      <c r="B2" s="943"/>
      <c r="C2" s="943"/>
      <c r="D2" s="943"/>
    </row>
    <row r="3" spans="1:6" x14ac:dyDescent="0.25">
      <c r="A3" s="943" t="str">
        <f>B!A3</f>
        <v>A.Y: 2026-27</v>
      </c>
      <c r="B3" s="943"/>
      <c r="C3" s="943"/>
      <c r="D3" s="943"/>
    </row>
    <row r="4" spans="1:6" x14ac:dyDescent="0.25">
      <c r="A4" s="908" t="s">
        <v>151</v>
      </c>
      <c r="B4" s="908"/>
      <c r="C4" s="908"/>
      <c r="D4" s="908"/>
    </row>
    <row r="5" spans="1:6" x14ac:dyDescent="0.25">
      <c r="A5" s="910" t="s">
        <v>769</v>
      </c>
      <c r="B5" s="910"/>
      <c r="C5" s="910"/>
      <c r="D5" s="910"/>
    </row>
    <row r="6" spans="1:6" x14ac:dyDescent="0.25">
      <c r="A6" s="910" t="s">
        <v>100</v>
      </c>
      <c r="B6" s="910"/>
      <c r="C6" s="910"/>
      <c r="D6" s="910"/>
    </row>
    <row r="7" spans="1:6" x14ac:dyDescent="0.25">
      <c r="A7" s="324"/>
      <c r="B7" s="324"/>
      <c r="C7" s="324"/>
      <c r="D7" s="300" t="s">
        <v>35</v>
      </c>
    </row>
    <row r="8" spans="1:6" s="346" customFormat="1" ht="30" x14ac:dyDescent="0.25">
      <c r="A8" s="326" t="s">
        <v>34</v>
      </c>
      <c r="B8" s="326" t="s">
        <v>30</v>
      </c>
      <c r="C8" s="286" t="str">
        <f>"FY 
"&amp;'Data Entry'!C19:D19</f>
        <v>FY 
2025-26</v>
      </c>
      <c r="D8" s="286" t="str">
        <f>"FY 
"&amp;LEFT('Data Entry'!C19,4)-1&amp;"-"&amp;RIGHT('Data Entry'!C19,2)-1</f>
        <v>FY 
2024-25</v>
      </c>
    </row>
    <row r="9" spans="1:6" x14ac:dyDescent="0.25">
      <c r="A9" s="505"/>
      <c r="C9" s="506"/>
      <c r="D9" s="506"/>
    </row>
    <row r="10" spans="1:6" x14ac:dyDescent="0.25">
      <c r="A10" s="505"/>
      <c r="B10" s="507" t="s">
        <v>101</v>
      </c>
      <c r="C10" s="519">
        <v>0</v>
      </c>
      <c r="D10" s="519">
        <v>0</v>
      </c>
      <c r="F10" s="352"/>
    </row>
    <row r="11" spans="1:6" x14ac:dyDescent="0.25">
      <c r="A11" s="505"/>
      <c r="B11" s="507"/>
      <c r="C11" s="506"/>
      <c r="D11" s="506"/>
    </row>
    <row r="12" spans="1:6" x14ac:dyDescent="0.25">
      <c r="A12" s="505"/>
      <c r="B12" s="507" t="s">
        <v>102</v>
      </c>
      <c r="C12" s="519">
        <v>0</v>
      </c>
      <c r="D12" s="519">
        <v>0</v>
      </c>
    </row>
    <row r="13" spans="1:6" x14ac:dyDescent="0.25">
      <c r="A13" s="505"/>
      <c r="B13" s="507"/>
      <c r="C13" s="508"/>
      <c r="D13" s="508"/>
    </row>
    <row r="14" spans="1:6" s="346" customFormat="1" x14ac:dyDescent="0.25">
      <c r="A14" s="509" t="s">
        <v>103</v>
      </c>
      <c r="B14" s="510" t="s">
        <v>104</v>
      </c>
      <c r="C14" s="520" t="e">
        <f>(C10/C12)</f>
        <v>#DIV/0!</v>
      </c>
      <c r="D14" s="520" t="e">
        <f>(D10/D12)</f>
        <v>#DIV/0!</v>
      </c>
    </row>
    <row r="15" spans="1:6" x14ac:dyDescent="0.25">
      <c r="A15" s="505"/>
      <c r="B15" s="510"/>
      <c r="C15" s="511"/>
      <c r="D15" s="511"/>
    </row>
    <row r="16" spans="1:6" x14ac:dyDescent="0.25">
      <c r="A16" s="505"/>
      <c r="B16" s="507" t="s">
        <v>105</v>
      </c>
      <c r="C16" s="519">
        <v>0</v>
      </c>
      <c r="D16" s="519">
        <v>0</v>
      </c>
    </row>
    <row r="17" spans="1:6" x14ac:dyDescent="0.25">
      <c r="A17" s="505"/>
      <c r="B17" s="510"/>
      <c r="C17" s="512"/>
      <c r="D17" s="512"/>
    </row>
    <row r="18" spans="1:6" x14ac:dyDescent="0.25">
      <c r="A18" s="505"/>
      <c r="B18" s="507" t="s">
        <v>102</v>
      </c>
      <c r="C18" s="506">
        <f>C12</f>
        <v>0</v>
      </c>
      <c r="D18" s="506">
        <f>D12</f>
        <v>0</v>
      </c>
    </row>
    <row r="19" spans="1:6" x14ac:dyDescent="0.25">
      <c r="A19" s="505"/>
      <c r="B19" s="510"/>
      <c r="C19" s="511"/>
      <c r="D19" s="511"/>
    </row>
    <row r="20" spans="1:6" s="346" customFormat="1" x14ac:dyDescent="0.25">
      <c r="A20" s="509" t="s">
        <v>106</v>
      </c>
      <c r="B20" s="510" t="s">
        <v>107</v>
      </c>
      <c r="C20" s="520" t="e">
        <f>C16/C18</f>
        <v>#DIV/0!</v>
      </c>
      <c r="D20" s="520" t="e">
        <f>D16/D18</f>
        <v>#DIV/0!</v>
      </c>
    </row>
    <row r="21" spans="1:6" x14ac:dyDescent="0.25">
      <c r="A21" s="505"/>
      <c r="B21" s="510"/>
      <c r="C21" s="508"/>
      <c r="D21" s="508"/>
    </row>
    <row r="22" spans="1:6" x14ac:dyDescent="0.25">
      <c r="A22" s="505"/>
      <c r="B22" s="507" t="s">
        <v>108</v>
      </c>
      <c r="C22" s="519">
        <v>0</v>
      </c>
      <c r="D22" s="519">
        <v>0</v>
      </c>
    </row>
    <row r="23" spans="1:6" x14ac:dyDescent="0.25">
      <c r="A23" s="505"/>
      <c r="B23" s="507"/>
      <c r="C23" s="506"/>
      <c r="D23" s="506"/>
    </row>
    <row r="24" spans="1:6" x14ac:dyDescent="0.25">
      <c r="A24" s="505"/>
      <c r="B24" s="507" t="s">
        <v>102</v>
      </c>
      <c r="C24" s="506">
        <f>C18</f>
        <v>0</v>
      </c>
      <c r="D24" s="506">
        <f>D18</f>
        <v>0</v>
      </c>
    </row>
    <row r="25" spans="1:6" x14ac:dyDescent="0.25">
      <c r="A25" s="505"/>
      <c r="B25" s="507"/>
      <c r="C25" s="508"/>
      <c r="D25" s="508"/>
    </row>
    <row r="26" spans="1:6" s="346" customFormat="1" x14ac:dyDescent="0.25">
      <c r="A26" s="509" t="s">
        <v>109</v>
      </c>
      <c r="B26" s="510" t="s">
        <v>770</v>
      </c>
      <c r="C26" s="520" t="e">
        <f>C22/C24</f>
        <v>#DIV/0!</v>
      </c>
      <c r="D26" s="520" t="e">
        <f>D22/D24</f>
        <v>#DIV/0!</v>
      </c>
    </row>
    <row r="27" spans="1:6" x14ac:dyDescent="0.25">
      <c r="A27" s="505"/>
      <c r="B27" s="510"/>
      <c r="C27" s="511"/>
      <c r="D27" s="511"/>
    </row>
    <row r="28" spans="1:6" x14ac:dyDescent="0.25">
      <c r="A28" s="505"/>
      <c r="B28" s="507" t="s">
        <v>110</v>
      </c>
      <c r="C28" s="519">
        <v>0</v>
      </c>
      <c r="D28" s="519">
        <v>0</v>
      </c>
      <c r="F28" s="321" t="s">
        <v>99</v>
      </c>
    </row>
    <row r="29" spans="1:6" x14ac:dyDescent="0.25">
      <c r="A29" s="505"/>
      <c r="B29" s="507"/>
      <c r="C29" s="513"/>
      <c r="D29" s="512"/>
    </row>
    <row r="30" spans="1:6" x14ac:dyDescent="0.25">
      <c r="A30" s="505"/>
      <c r="B30" s="507" t="s">
        <v>111</v>
      </c>
      <c r="C30" s="177">
        <v>0</v>
      </c>
      <c r="D30" s="177">
        <v>0</v>
      </c>
      <c r="F30" s="321" t="s">
        <v>99</v>
      </c>
    </row>
    <row r="31" spans="1:6" x14ac:dyDescent="0.25">
      <c r="A31" s="505"/>
      <c r="B31" s="510"/>
      <c r="C31" s="511"/>
      <c r="D31" s="511"/>
    </row>
    <row r="32" spans="1:6" s="346" customFormat="1" x14ac:dyDescent="0.25">
      <c r="A32" s="509" t="s">
        <v>112</v>
      </c>
      <c r="B32" s="514" t="s">
        <v>113</v>
      </c>
      <c r="C32" s="520" t="e">
        <f>+C28/C30</f>
        <v>#DIV/0!</v>
      </c>
      <c r="D32" s="520" t="e">
        <f>+D28/D30</f>
        <v>#DIV/0!</v>
      </c>
    </row>
    <row r="33" spans="1:4" x14ac:dyDescent="0.25">
      <c r="A33" s="515"/>
      <c r="B33" s="516"/>
      <c r="C33" s="517"/>
      <c r="D33" s="518"/>
    </row>
    <row r="39" spans="1:4" x14ac:dyDescent="0.25">
      <c r="A39" s="362" t="s">
        <v>226</v>
      </c>
      <c r="C39" s="362" t="s">
        <v>229</v>
      </c>
    </row>
    <row r="40" spans="1:4" x14ac:dyDescent="0.25">
      <c r="A40" s="362" t="s">
        <v>227</v>
      </c>
      <c r="C40" s="362" t="s">
        <v>227</v>
      </c>
    </row>
  </sheetData>
  <sheetProtection algorithmName="SHA-512" hashValue="hcqJ25czuqUn6VeIN3+jBcww6fKDtVjE2OHjdIVqDGbIodYOsM+hVB/OCYbOzs9CIT1aBQMwrJSuIl/xIiDIag==" saltValue="ZqzLKP/z+86q/cPkAQaEXA==" spinCount="100000" sheet="1" formatColumns="0" formatRows="0"/>
  <mergeCells count="5">
    <mergeCell ref="A2:D2"/>
    <mergeCell ref="A3:D3"/>
    <mergeCell ref="A4:D4"/>
    <mergeCell ref="A5:D5"/>
    <mergeCell ref="A6:D6"/>
  </mergeCells>
  <hyperlinks>
    <hyperlink ref="A1" location="Index!D47" display="Back to Index"/>
  </hyperlinks>
  <printOptions horizontalCentered="1"/>
  <pageMargins left="0.70866141732283472" right="0.70866141732283472" top="0.74803149606299213" bottom="0.74803149606299213" header="0.31496062992125984" footer="0.31496062992125984"/>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G29"/>
  <sheetViews>
    <sheetView view="pageBreakPreview" zoomScaleNormal="100" zoomScaleSheetLayoutView="100" workbookViewId="0">
      <selection activeCell="A10" sqref="A10"/>
    </sheetView>
  </sheetViews>
  <sheetFormatPr defaultColWidth="9.140625" defaultRowHeight="15" x14ac:dyDescent="0.25"/>
  <cols>
    <col min="1" max="7" width="19.7109375" style="10" customWidth="1"/>
    <col min="8" max="16384" width="9.140625" style="10"/>
  </cols>
  <sheetData>
    <row r="1" spans="1:7" ht="15.75" x14ac:dyDescent="0.25">
      <c r="A1" s="29" t="s">
        <v>691</v>
      </c>
    </row>
    <row r="2" spans="1:7" x14ac:dyDescent="0.25">
      <c r="A2" s="736" t="str">
        <f>B!A2</f>
        <v>PQR Trading Company</v>
      </c>
      <c r="B2" s="736"/>
      <c r="C2" s="736"/>
      <c r="D2" s="736"/>
      <c r="E2" s="736"/>
      <c r="F2" s="736"/>
      <c r="G2" s="736"/>
    </row>
    <row r="3" spans="1:7" x14ac:dyDescent="0.25">
      <c r="A3" s="736" t="str">
        <f>B!A3</f>
        <v>A.Y: 2026-27</v>
      </c>
      <c r="B3" s="736"/>
      <c r="C3" s="736"/>
      <c r="D3" s="736"/>
      <c r="E3" s="736"/>
      <c r="F3" s="736"/>
      <c r="G3" s="736"/>
    </row>
    <row r="4" spans="1:7" x14ac:dyDescent="0.25">
      <c r="A4" s="736" t="s">
        <v>641</v>
      </c>
      <c r="B4" s="736"/>
      <c r="C4" s="736"/>
      <c r="D4" s="736"/>
      <c r="E4" s="736"/>
      <c r="F4" s="736"/>
      <c r="G4" s="736"/>
    </row>
    <row r="5" spans="1:7" x14ac:dyDescent="0.25">
      <c r="A5" s="736" t="s">
        <v>771</v>
      </c>
      <c r="B5" s="736"/>
      <c r="C5" s="736"/>
      <c r="D5" s="736"/>
      <c r="E5" s="736"/>
      <c r="F5" s="736"/>
      <c r="G5" s="736"/>
    </row>
    <row r="6" spans="1:7" x14ac:dyDescent="0.25">
      <c r="A6" s="736" t="s">
        <v>844</v>
      </c>
      <c r="B6" s="736"/>
      <c r="C6" s="736"/>
      <c r="D6" s="736"/>
      <c r="E6" s="736"/>
      <c r="F6" s="736"/>
      <c r="G6" s="736"/>
    </row>
    <row r="7" spans="1:7" x14ac:dyDescent="0.25">
      <c r="A7" s="106"/>
      <c r="B7" s="106"/>
      <c r="C7" s="106"/>
      <c r="D7" s="106"/>
      <c r="E7" s="106"/>
      <c r="F7" s="106"/>
      <c r="G7" s="106"/>
    </row>
    <row r="8" spans="1:7" ht="90" customHeight="1" x14ac:dyDescent="0.25">
      <c r="A8" s="521" t="s">
        <v>30</v>
      </c>
      <c r="B8" s="521" t="s">
        <v>210</v>
      </c>
      <c r="C8" s="521" t="s">
        <v>211</v>
      </c>
      <c r="D8" s="521" t="s">
        <v>212</v>
      </c>
      <c r="E8" s="521" t="s">
        <v>213</v>
      </c>
      <c r="F8" s="521" t="s">
        <v>745</v>
      </c>
      <c r="G8" s="521" t="s">
        <v>214</v>
      </c>
    </row>
    <row r="9" spans="1:7" x14ac:dyDescent="0.25">
      <c r="A9" s="522"/>
      <c r="B9" s="523"/>
      <c r="C9" s="523"/>
      <c r="D9" s="523"/>
      <c r="E9" s="526">
        <f>SUM(B9:D9)</f>
        <v>0</v>
      </c>
      <c r="F9" s="523">
        <v>0</v>
      </c>
      <c r="G9" s="526">
        <f>SUM(E9:F9)</f>
        <v>0</v>
      </c>
    </row>
    <row r="10" spans="1:7" x14ac:dyDescent="0.25">
      <c r="A10" s="524"/>
      <c r="B10" s="525"/>
      <c r="C10" s="525"/>
      <c r="D10" s="525"/>
      <c r="E10" s="526">
        <f t="shared" ref="E10:E23" si="0">SUM(B10:D10)</f>
        <v>0</v>
      </c>
      <c r="F10" s="523">
        <v>0</v>
      </c>
      <c r="G10" s="526">
        <f t="shared" ref="G10:G23" si="1">SUM(E10:F10)</f>
        <v>0</v>
      </c>
    </row>
    <row r="11" spans="1:7" x14ac:dyDescent="0.25">
      <c r="A11" s="524"/>
      <c r="B11" s="525"/>
      <c r="C11" s="525"/>
      <c r="D11" s="525"/>
      <c r="E11" s="526">
        <f t="shared" si="0"/>
        <v>0</v>
      </c>
      <c r="F11" s="523">
        <v>0</v>
      </c>
      <c r="G11" s="526">
        <f t="shared" si="1"/>
        <v>0</v>
      </c>
    </row>
    <row r="12" spans="1:7" x14ac:dyDescent="0.25">
      <c r="A12" s="524"/>
      <c r="B12" s="525"/>
      <c r="C12" s="525"/>
      <c r="D12" s="525"/>
      <c r="E12" s="526">
        <f t="shared" si="0"/>
        <v>0</v>
      </c>
      <c r="F12" s="523">
        <v>0</v>
      </c>
      <c r="G12" s="526">
        <f t="shared" si="1"/>
        <v>0</v>
      </c>
    </row>
    <row r="13" spans="1:7" x14ac:dyDescent="0.25">
      <c r="A13" s="524"/>
      <c r="B13" s="525"/>
      <c r="C13" s="525"/>
      <c r="D13" s="525"/>
      <c r="E13" s="526">
        <f t="shared" si="0"/>
        <v>0</v>
      </c>
      <c r="F13" s="523">
        <v>0</v>
      </c>
      <c r="G13" s="526">
        <f t="shared" si="1"/>
        <v>0</v>
      </c>
    </row>
    <row r="14" spans="1:7" x14ac:dyDescent="0.25">
      <c r="A14" s="524"/>
      <c r="B14" s="525"/>
      <c r="C14" s="525"/>
      <c r="D14" s="525"/>
      <c r="E14" s="526">
        <f t="shared" si="0"/>
        <v>0</v>
      </c>
      <c r="F14" s="523">
        <v>0</v>
      </c>
      <c r="G14" s="526">
        <f t="shared" si="1"/>
        <v>0</v>
      </c>
    </row>
    <row r="15" spans="1:7" x14ac:dyDescent="0.25">
      <c r="A15" s="524"/>
      <c r="B15" s="525"/>
      <c r="C15" s="525"/>
      <c r="D15" s="525"/>
      <c r="E15" s="526">
        <f t="shared" si="0"/>
        <v>0</v>
      </c>
      <c r="F15" s="523">
        <v>0</v>
      </c>
      <c r="G15" s="526">
        <f t="shared" si="1"/>
        <v>0</v>
      </c>
    </row>
    <row r="16" spans="1:7" x14ac:dyDescent="0.25">
      <c r="A16" s="524"/>
      <c r="B16" s="525"/>
      <c r="C16" s="525"/>
      <c r="D16" s="525"/>
      <c r="E16" s="526">
        <f t="shared" si="0"/>
        <v>0</v>
      </c>
      <c r="F16" s="523">
        <v>0</v>
      </c>
      <c r="G16" s="526">
        <f t="shared" si="1"/>
        <v>0</v>
      </c>
    </row>
    <row r="17" spans="1:7" x14ac:dyDescent="0.25">
      <c r="A17" s="524"/>
      <c r="B17" s="525"/>
      <c r="C17" s="525"/>
      <c r="D17" s="525"/>
      <c r="E17" s="526">
        <f t="shared" si="0"/>
        <v>0</v>
      </c>
      <c r="F17" s="523">
        <v>0</v>
      </c>
      <c r="G17" s="526">
        <f t="shared" si="1"/>
        <v>0</v>
      </c>
    </row>
    <row r="18" spans="1:7" x14ac:dyDescent="0.25">
      <c r="A18" s="524"/>
      <c r="B18" s="525"/>
      <c r="C18" s="525"/>
      <c r="D18" s="525"/>
      <c r="E18" s="526">
        <f t="shared" si="0"/>
        <v>0</v>
      </c>
      <c r="F18" s="523">
        <v>0</v>
      </c>
      <c r="G18" s="526">
        <f t="shared" si="1"/>
        <v>0</v>
      </c>
    </row>
    <row r="19" spans="1:7" x14ac:dyDescent="0.25">
      <c r="A19" s="524"/>
      <c r="B19" s="525"/>
      <c r="C19" s="525"/>
      <c r="D19" s="525"/>
      <c r="E19" s="526">
        <f t="shared" si="0"/>
        <v>0</v>
      </c>
      <c r="F19" s="523">
        <v>0</v>
      </c>
      <c r="G19" s="526">
        <f t="shared" si="1"/>
        <v>0</v>
      </c>
    </row>
    <row r="20" spans="1:7" x14ac:dyDescent="0.25">
      <c r="A20" s="524"/>
      <c r="B20" s="525"/>
      <c r="C20" s="525"/>
      <c r="D20" s="525"/>
      <c r="E20" s="526">
        <f t="shared" si="0"/>
        <v>0</v>
      </c>
      <c r="F20" s="523">
        <v>0</v>
      </c>
      <c r="G20" s="526">
        <f t="shared" si="1"/>
        <v>0</v>
      </c>
    </row>
    <row r="21" spans="1:7" x14ac:dyDescent="0.25">
      <c r="A21" s="524"/>
      <c r="B21" s="525"/>
      <c r="C21" s="525"/>
      <c r="D21" s="525"/>
      <c r="E21" s="526">
        <f t="shared" si="0"/>
        <v>0</v>
      </c>
      <c r="F21" s="523">
        <v>0</v>
      </c>
      <c r="G21" s="526">
        <f t="shared" si="1"/>
        <v>0</v>
      </c>
    </row>
    <row r="22" spans="1:7" x14ac:dyDescent="0.25">
      <c r="A22" s="524"/>
      <c r="B22" s="525"/>
      <c r="C22" s="525"/>
      <c r="D22" s="525"/>
      <c r="E22" s="526">
        <f t="shared" si="0"/>
        <v>0</v>
      </c>
      <c r="F22" s="523">
        <v>0</v>
      </c>
      <c r="G22" s="526">
        <f t="shared" si="1"/>
        <v>0</v>
      </c>
    </row>
    <row r="23" spans="1:7" x14ac:dyDescent="0.25">
      <c r="A23" s="524"/>
      <c r="B23" s="525"/>
      <c r="C23" s="525"/>
      <c r="D23" s="525"/>
      <c r="E23" s="526">
        <f t="shared" si="0"/>
        <v>0</v>
      </c>
      <c r="F23" s="523">
        <v>0</v>
      </c>
      <c r="G23" s="526">
        <f t="shared" si="1"/>
        <v>0</v>
      </c>
    </row>
    <row r="24" spans="1:7" x14ac:dyDescent="0.25">
      <c r="A24" s="11"/>
      <c r="B24" s="11"/>
      <c r="C24" s="11"/>
      <c r="D24" s="11"/>
      <c r="E24" s="11"/>
      <c r="F24" s="11"/>
      <c r="G24" s="11"/>
    </row>
    <row r="25" spans="1:7" x14ac:dyDescent="0.25">
      <c r="A25" s="11"/>
      <c r="B25" s="11"/>
      <c r="C25" s="11"/>
      <c r="D25" s="11"/>
      <c r="E25" s="11"/>
      <c r="F25" s="11"/>
      <c r="G25" s="11"/>
    </row>
    <row r="26" spans="1:7" x14ac:dyDescent="0.25">
      <c r="A26" s="11"/>
      <c r="B26" s="11"/>
      <c r="C26" s="11"/>
      <c r="D26" s="11"/>
      <c r="E26" s="11"/>
      <c r="F26" s="11"/>
      <c r="G26" s="11"/>
    </row>
    <row r="27" spans="1:7" x14ac:dyDescent="0.25">
      <c r="A27" s="11"/>
      <c r="B27" s="11"/>
      <c r="C27" s="11"/>
      <c r="D27" s="11"/>
      <c r="E27" s="11"/>
      <c r="F27" s="11"/>
      <c r="G27" s="11"/>
    </row>
    <row r="28" spans="1:7" x14ac:dyDescent="0.25">
      <c r="A28" s="3" t="s">
        <v>226</v>
      </c>
      <c r="B28" s="11"/>
      <c r="C28" s="11"/>
      <c r="D28" s="11"/>
      <c r="E28" s="3" t="s">
        <v>229</v>
      </c>
      <c r="F28" s="11"/>
      <c r="G28" s="11"/>
    </row>
    <row r="29" spans="1:7" x14ac:dyDescent="0.25">
      <c r="A29" s="3" t="s">
        <v>227</v>
      </c>
      <c r="B29" s="11"/>
      <c r="C29" s="11"/>
      <c r="D29" s="11"/>
      <c r="E29" s="3" t="s">
        <v>227</v>
      </c>
      <c r="F29" s="11"/>
      <c r="G29" s="11"/>
    </row>
  </sheetData>
  <sheetProtection algorithmName="SHA-512" hashValue="f5Q7WebJPB8+HJ6rYB7z2aE/w3TBQ0AINltmphb65wavLt0pO7RLfYpTvX2BXV873VPrDosjY2KtF/Pek5ZoKg==" saltValue="ZOoYHLNoQFs/Y5HLuktO6A==" spinCount="100000" sheet="1" formatColumns="0" formatRows="0" insertRows="0"/>
  <mergeCells count="5">
    <mergeCell ref="A2:G2"/>
    <mergeCell ref="A3:G3"/>
    <mergeCell ref="A5:G5"/>
    <mergeCell ref="A4:G4"/>
    <mergeCell ref="A6:G6"/>
  </mergeCells>
  <hyperlinks>
    <hyperlink ref="A1" location="Index!D51" display="Back to Index"/>
  </hyperlinks>
  <pageMargins left="0.39370078740157483" right="0.39370078740157483" top="0.74803149606299213" bottom="0.74803149606299213" header="0.31496062992125984" footer="0.31496062992125984"/>
  <pageSetup paperSize="9"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F1102"/>
  <sheetViews>
    <sheetView view="pageBreakPreview" zoomScaleNormal="100" zoomScaleSheetLayoutView="100" workbookViewId="0"/>
  </sheetViews>
  <sheetFormatPr defaultColWidth="9.140625" defaultRowHeight="15" x14ac:dyDescent="0.25"/>
  <cols>
    <col min="1" max="1" width="10.7109375" style="529" customWidth="1"/>
    <col min="2" max="4" width="30.7109375" style="529" customWidth="1"/>
    <col min="5" max="5" width="8" style="529" customWidth="1"/>
    <col min="6" max="6" width="15.7109375" style="529" customWidth="1"/>
    <col min="7" max="16384" width="9.140625" style="10"/>
  </cols>
  <sheetData>
    <row r="1" spans="1:6" ht="15.75" x14ac:dyDescent="0.25">
      <c r="A1" s="29" t="s">
        <v>691</v>
      </c>
      <c r="B1" s="10"/>
      <c r="C1" s="10"/>
      <c r="D1" s="10"/>
      <c r="E1" s="10"/>
      <c r="F1" s="10"/>
    </row>
    <row r="2" spans="1:6" x14ac:dyDescent="0.25">
      <c r="A2" s="736" t="str">
        <f>B!A2</f>
        <v>PQR Trading Company</v>
      </c>
      <c r="B2" s="736"/>
      <c r="C2" s="736"/>
      <c r="D2" s="736"/>
      <c r="E2" s="736"/>
      <c r="F2" s="736"/>
    </row>
    <row r="3" spans="1:6" x14ac:dyDescent="0.25">
      <c r="A3" s="736" t="str">
        <f>B!A3</f>
        <v>A.Y: 2026-27</v>
      </c>
      <c r="B3" s="736"/>
      <c r="C3" s="736"/>
      <c r="D3" s="736"/>
      <c r="E3" s="736"/>
      <c r="F3" s="736"/>
    </row>
    <row r="4" spans="1:6" x14ac:dyDescent="0.25">
      <c r="A4" s="736" t="str">
        <f>"Trial Balance as on 31st March "&amp;LEFT('Data Entry'!C19,4)+1</f>
        <v>Trial Balance as on 31st March 2026</v>
      </c>
      <c r="B4" s="736"/>
      <c r="C4" s="736"/>
      <c r="D4" s="736"/>
      <c r="E4" s="736"/>
      <c r="F4" s="736"/>
    </row>
    <row r="5" spans="1:6" x14ac:dyDescent="0.25">
      <c r="A5" s="11"/>
      <c r="B5" s="11"/>
      <c r="C5" s="11"/>
      <c r="D5" s="11"/>
      <c r="E5" s="11"/>
      <c r="F5" s="11"/>
    </row>
    <row r="6" spans="1:6" x14ac:dyDescent="0.25">
      <c r="A6" s="527" t="s">
        <v>309</v>
      </c>
      <c r="B6" s="527" t="s">
        <v>30</v>
      </c>
      <c r="C6" s="527" t="s">
        <v>307</v>
      </c>
      <c r="D6" s="527" t="s">
        <v>310</v>
      </c>
      <c r="E6" s="527" t="s">
        <v>308</v>
      </c>
      <c r="F6" s="527" t="s">
        <v>311</v>
      </c>
    </row>
    <row r="7" spans="1:6" x14ac:dyDescent="0.25">
      <c r="A7" s="528"/>
      <c r="B7" s="528"/>
      <c r="C7" s="528"/>
      <c r="D7" s="528"/>
      <c r="E7" s="528"/>
      <c r="F7" s="528"/>
    </row>
    <row r="8" spans="1:6" x14ac:dyDescent="0.25">
      <c r="A8" s="528"/>
      <c r="B8" s="528"/>
      <c r="C8" s="528"/>
      <c r="D8" s="528"/>
      <c r="E8" s="528"/>
      <c r="F8" s="528"/>
    </row>
    <row r="9" spans="1:6" x14ac:dyDescent="0.25">
      <c r="A9" s="528"/>
      <c r="B9" s="528"/>
      <c r="C9" s="528"/>
      <c r="D9" s="528"/>
      <c r="E9" s="528"/>
      <c r="F9" s="528"/>
    </row>
    <row r="10" spans="1:6" x14ac:dyDescent="0.25">
      <c r="A10" s="528"/>
      <c r="B10" s="528"/>
      <c r="C10" s="528"/>
      <c r="D10" s="528"/>
      <c r="E10" s="528"/>
      <c r="F10" s="528"/>
    </row>
    <row r="11" spans="1:6" x14ac:dyDescent="0.25">
      <c r="A11" s="528"/>
      <c r="B11" s="528"/>
      <c r="C11" s="528"/>
      <c r="D11" s="528"/>
      <c r="E11" s="528"/>
      <c r="F11" s="528"/>
    </row>
    <row r="12" spans="1:6" x14ac:dyDescent="0.25">
      <c r="A12" s="528"/>
      <c r="B12" s="528"/>
      <c r="C12" s="528"/>
      <c r="D12" s="528"/>
      <c r="E12" s="528"/>
      <c r="F12" s="528"/>
    </row>
    <row r="13" spans="1:6" x14ac:dyDescent="0.25">
      <c r="A13" s="528"/>
      <c r="B13" s="528"/>
      <c r="C13" s="528"/>
      <c r="D13" s="528"/>
      <c r="E13" s="528"/>
      <c r="F13" s="528"/>
    </row>
    <row r="14" spans="1:6" x14ac:dyDescent="0.25">
      <c r="A14" s="528"/>
      <c r="B14" s="528"/>
      <c r="C14" s="528"/>
      <c r="D14" s="528"/>
      <c r="E14" s="528"/>
      <c r="F14" s="528"/>
    </row>
    <row r="15" spans="1:6" x14ac:dyDescent="0.25">
      <c r="A15" s="528"/>
      <c r="B15" s="528"/>
      <c r="C15" s="528"/>
      <c r="D15" s="528"/>
      <c r="E15" s="528"/>
      <c r="F15" s="528"/>
    </row>
    <row r="16" spans="1:6" x14ac:dyDescent="0.25">
      <c r="A16" s="528"/>
      <c r="B16" s="528"/>
      <c r="C16" s="528"/>
      <c r="D16" s="528"/>
      <c r="E16" s="528"/>
      <c r="F16" s="528"/>
    </row>
    <row r="17" spans="1:6" x14ac:dyDescent="0.25">
      <c r="A17" s="528"/>
      <c r="B17" s="528"/>
      <c r="C17" s="528"/>
      <c r="D17" s="528"/>
      <c r="E17" s="528"/>
      <c r="F17" s="528"/>
    </row>
    <row r="18" spans="1:6" x14ac:dyDescent="0.25">
      <c r="A18" s="528"/>
      <c r="B18" s="528"/>
      <c r="C18" s="528"/>
      <c r="D18" s="528"/>
      <c r="E18" s="528"/>
      <c r="F18" s="528"/>
    </row>
    <row r="19" spans="1:6" x14ac:dyDescent="0.25">
      <c r="A19" s="528"/>
      <c r="B19" s="528"/>
      <c r="C19" s="528"/>
      <c r="D19" s="528"/>
      <c r="E19" s="528"/>
      <c r="F19" s="528"/>
    </row>
    <row r="20" spans="1:6" x14ac:dyDescent="0.25">
      <c r="A20" s="528"/>
      <c r="B20" s="528"/>
      <c r="C20" s="528"/>
      <c r="D20" s="528"/>
      <c r="E20" s="528"/>
      <c r="F20" s="528"/>
    </row>
    <row r="21" spans="1:6" x14ac:dyDescent="0.25">
      <c r="A21" s="528"/>
      <c r="B21" s="528"/>
      <c r="C21" s="528"/>
      <c r="D21" s="528"/>
      <c r="E21" s="528"/>
      <c r="F21" s="528"/>
    </row>
    <row r="22" spans="1:6" x14ac:dyDescent="0.25">
      <c r="A22" s="528"/>
      <c r="B22" s="528"/>
      <c r="C22" s="528"/>
      <c r="D22" s="528"/>
      <c r="E22" s="528"/>
      <c r="F22" s="528"/>
    </row>
    <row r="23" spans="1:6" x14ac:dyDescent="0.25">
      <c r="A23" s="528"/>
      <c r="B23" s="528"/>
      <c r="C23" s="528"/>
      <c r="D23" s="528"/>
      <c r="E23" s="528"/>
      <c r="F23" s="528"/>
    </row>
    <row r="24" spans="1:6" x14ac:dyDescent="0.25">
      <c r="A24" s="528"/>
      <c r="B24" s="528"/>
      <c r="C24" s="528"/>
      <c r="D24" s="528"/>
      <c r="E24" s="528"/>
      <c r="F24" s="528"/>
    </row>
    <row r="25" spans="1:6" x14ac:dyDescent="0.25">
      <c r="A25" s="528"/>
      <c r="B25" s="528"/>
      <c r="C25" s="528"/>
      <c r="D25" s="528"/>
      <c r="E25" s="528"/>
      <c r="F25" s="528"/>
    </row>
    <row r="26" spans="1:6" x14ac:dyDescent="0.25">
      <c r="A26" s="528"/>
      <c r="B26" s="528"/>
      <c r="C26" s="528"/>
      <c r="D26" s="528"/>
      <c r="E26" s="528"/>
      <c r="F26" s="528"/>
    </row>
    <row r="27" spans="1:6" x14ac:dyDescent="0.25">
      <c r="A27" s="528"/>
      <c r="B27" s="528"/>
      <c r="C27" s="528"/>
      <c r="D27" s="528"/>
      <c r="E27" s="528"/>
      <c r="F27" s="528"/>
    </row>
    <row r="28" spans="1:6" x14ac:dyDescent="0.25">
      <c r="A28" s="528"/>
      <c r="B28" s="528"/>
      <c r="C28" s="528"/>
      <c r="D28" s="528"/>
      <c r="E28" s="528"/>
      <c r="F28" s="528"/>
    </row>
    <row r="29" spans="1:6" x14ac:dyDescent="0.25">
      <c r="A29" s="528"/>
      <c r="B29" s="528"/>
      <c r="C29" s="528"/>
      <c r="D29" s="528"/>
      <c r="E29" s="528"/>
      <c r="F29" s="528"/>
    </row>
    <row r="30" spans="1:6" x14ac:dyDescent="0.25">
      <c r="A30" s="528"/>
      <c r="B30" s="528"/>
      <c r="C30" s="528"/>
      <c r="D30" s="528"/>
      <c r="E30" s="528"/>
      <c r="F30" s="528"/>
    </row>
    <row r="31" spans="1:6" x14ac:dyDescent="0.25">
      <c r="A31" s="528"/>
      <c r="B31" s="528"/>
      <c r="C31" s="528"/>
      <c r="D31" s="528"/>
      <c r="E31" s="528"/>
      <c r="F31" s="528"/>
    </row>
    <row r="32" spans="1:6" x14ac:dyDescent="0.25">
      <c r="A32" s="528"/>
      <c r="B32" s="528"/>
      <c r="C32" s="528"/>
      <c r="D32" s="528"/>
      <c r="E32" s="528"/>
      <c r="F32" s="528"/>
    </row>
    <row r="33" spans="1:6" x14ac:dyDescent="0.25">
      <c r="A33" s="528"/>
      <c r="B33" s="528"/>
      <c r="C33" s="528"/>
      <c r="D33" s="528"/>
      <c r="E33" s="528"/>
      <c r="F33" s="528"/>
    </row>
    <row r="34" spans="1:6" x14ac:dyDescent="0.25">
      <c r="A34" s="528"/>
      <c r="B34" s="528"/>
      <c r="C34" s="528"/>
      <c r="D34" s="528"/>
      <c r="E34" s="528"/>
      <c r="F34" s="528"/>
    </row>
    <row r="35" spans="1:6" x14ac:dyDescent="0.25">
      <c r="A35" s="528"/>
      <c r="B35" s="528"/>
      <c r="C35" s="528"/>
      <c r="D35" s="528"/>
      <c r="E35" s="528"/>
      <c r="F35" s="528"/>
    </row>
    <row r="36" spans="1:6" x14ac:dyDescent="0.25">
      <c r="A36" s="528"/>
      <c r="B36" s="528"/>
      <c r="C36" s="528"/>
      <c r="D36" s="528"/>
      <c r="E36" s="528"/>
      <c r="F36" s="528"/>
    </row>
    <row r="37" spans="1:6" x14ac:dyDescent="0.25">
      <c r="A37" s="528"/>
      <c r="B37" s="528"/>
      <c r="C37" s="528"/>
      <c r="D37" s="528"/>
      <c r="E37" s="528"/>
      <c r="F37" s="528"/>
    </row>
    <row r="38" spans="1:6" x14ac:dyDescent="0.25">
      <c r="A38" s="528"/>
      <c r="B38" s="528"/>
      <c r="C38" s="528"/>
      <c r="D38" s="528"/>
      <c r="E38" s="528"/>
      <c r="F38" s="528"/>
    </row>
    <row r="39" spans="1:6" x14ac:dyDescent="0.25">
      <c r="A39" s="528"/>
      <c r="B39" s="528"/>
      <c r="C39" s="528"/>
      <c r="D39" s="528"/>
      <c r="E39" s="528"/>
      <c r="F39" s="528"/>
    </row>
    <row r="40" spans="1:6" x14ac:dyDescent="0.25">
      <c r="A40" s="528"/>
      <c r="B40" s="528"/>
      <c r="C40" s="528"/>
      <c r="D40" s="528"/>
      <c r="E40" s="528"/>
      <c r="F40" s="528"/>
    </row>
    <row r="41" spans="1:6" x14ac:dyDescent="0.25">
      <c r="A41" s="528"/>
      <c r="B41" s="528"/>
      <c r="C41" s="528"/>
      <c r="D41" s="528"/>
      <c r="E41" s="528"/>
      <c r="F41" s="528"/>
    </row>
    <row r="42" spans="1:6" x14ac:dyDescent="0.25">
      <c r="A42" s="528"/>
      <c r="B42" s="528"/>
      <c r="C42" s="528"/>
      <c r="D42" s="528"/>
      <c r="E42" s="528"/>
      <c r="F42" s="528"/>
    </row>
    <row r="43" spans="1:6" x14ac:dyDescent="0.25">
      <c r="A43" s="528"/>
      <c r="B43" s="528"/>
      <c r="C43" s="528"/>
      <c r="D43" s="528"/>
      <c r="E43" s="528"/>
      <c r="F43" s="528"/>
    </row>
    <row r="44" spans="1:6" x14ac:dyDescent="0.25">
      <c r="A44" s="528"/>
      <c r="B44" s="528"/>
      <c r="C44" s="528"/>
      <c r="D44" s="528"/>
      <c r="E44" s="528"/>
      <c r="F44" s="528"/>
    </row>
    <row r="45" spans="1:6" x14ac:dyDescent="0.25">
      <c r="A45" s="528"/>
      <c r="B45" s="528"/>
      <c r="C45" s="528"/>
      <c r="D45" s="528"/>
      <c r="E45" s="528"/>
      <c r="F45" s="528"/>
    </row>
    <row r="46" spans="1:6" x14ac:dyDescent="0.25">
      <c r="A46" s="528"/>
      <c r="B46" s="528"/>
      <c r="C46" s="528"/>
      <c r="D46" s="528"/>
      <c r="E46" s="528"/>
      <c r="F46" s="528"/>
    </row>
    <row r="47" spans="1:6" x14ac:dyDescent="0.25">
      <c r="A47" s="528"/>
      <c r="B47" s="528"/>
      <c r="C47" s="528"/>
      <c r="D47" s="528"/>
      <c r="E47" s="528"/>
      <c r="F47" s="528"/>
    </row>
    <row r="48" spans="1:6" x14ac:dyDescent="0.25">
      <c r="A48" s="528"/>
      <c r="B48" s="528"/>
      <c r="C48" s="528"/>
      <c r="D48" s="528"/>
      <c r="E48" s="528"/>
      <c r="F48" s="528"/>
    </row>
    <row r="49" spans="1:6" x14ac:dyDescent="0.25">
      <c r="A49" s="528"/>
      <c r="B49" s="528"/>
      <c r="C49" s="528"/>
      <c r="D49" s="528"/>
      <c r="E49" s="528"/>
      <c r="F49" s="528"/>
    </row>
    <row r="50" spans="1:6" x14ac:dyDescent="0.25">
      <c r="A50" s="528"/>
      <c r="B50" s="528"/>
      <c r="C50" s="528"/>
      <c r="D50" s="528"/>
      <c r="E50" s="528"/>
      <c r="F50" s="528"/>
    </row>
    <row r="51" spans="1:6" x14ac:dyDescent="0.25">
      <c r="A51" s="528"/>
      <c r="B51" s="528"/>
      <c r="C51" s="528"/>
      <c r="D51" s="528"/>
      <c r="E51" s="528"/>
      <c r="F51" s="528"/>
    </row>
    <row r="52" spans="1:6" x14ac:dyDescent="0.25">
      <c r="A52" s="528"/>
      <c r="B52" s="528"/>
      <c r="C52" s="528"/>
      <c r="D52" s="528"/>
      <c r="E52" s="528"/>
      <c r="F52" s="528"/>
    </row>
    <row r="53" spans="1:6" x14ac:dyDescent="0.25">
      <c r="A53" s="528"/>
      <c r="B53" s="528"/>
      <c r="C53" s="528"/>
      <c r="D53" s="528"/>
      <c r="E53" s="528"/>
      <c r="F53" s="528"/>
    </row>
    <row r="54" spans="1:6" x14ac:dyDescent="0.25">
      <c r="A54" s="528"/>
      <c r="B54" s="528"/>
      <c r="C54" s="528"/>
      <c r="D54" s="528"/>
      <c r="E54" s="528"/>
      <c r="F54" s="528"/>
    </row>
    <row r="55" spans="1:6" x14ac:dyDescent="0.25">
      <c r="A55" s="528"/>
      <c r="B55" s="528"/>
      <c r="C55" s="528"/>
      <c r="D55" s="528"/>
      <c r="E55" s="528"/>
      <c r="F55" s="528"/>
    </row>
    <row r="56" spans="1:6" x14ac:dyDescent="0.25">
      <c r="A56" s="528"/>
      <c r="B56" s="528"/>
      <c r="C56" s="528"/>
      <c r="D56" s="528"/>
      <c r="E56" s="528"/>
      <c r="F56" s="528"/>
    </row>
    <row r="57" spans="1:6" x14ac:dyDescent="0.25">
      <c r="A57" s="528"/>
      <c r="B57" s="528"/>
      <c r="C57" s="528"/>
      <c r="D57" s="528"/>
      <c r="E57" s="528"/>
      <c r="F57" s="528"/>
    </row>
    <row r="58" spans="1:6" x14ac:dyDescent="0.25">
      <c r="A58" s="528"/>
      <c r="B58" s="528"/>
      <c r="C58" s="528"/>
      <c r="D58" s="528"/>
      <c r="E58" s="528"/>
      <c r="F58" s="528"/>
    </row>
    <row r="59" spans="1:6" x14ac:dyDescent="0.25">
      <c r="A59" s="528"/>
      <c r="B59" s="528"/>
      <c r="C59" s="528"/>
      <c r="D59" s="528"/>
      <c r="E59" s="528"/>
      <c r="F59" s="528"/>
    </row>
    <row r="60" spans="1:6" x14ac:dyDescent="0.25">
      <c r="A60" s="528"/>
      <c r="B60" s="528"/>
      <c r="C60" s="528"/>
      <c r="D60" s="528"/>
      <c r="E60" s="528"/>
      <c r="F60" s="528"/>
    </row>
    <row r="61" spans="1:6" x14ac:dyDescent="0.25">
      <c r="A61" s="528"/>
      <c r="B61" s="528"/>
      <c r="C61" s="528"/>
      <c r="D61" s="528"/>
      <c r="E61" s="528"/>
      <c r="F61" s="528"/>
    </row>
    <row r="62" spans="1:6" x14ac:dyDescent="0.25">
      <c r="A62" s="528"/>
      <c r="B62" s="528"/>
      <c r="C62" s="528"/>
      <c r="D62" s="528"/>
      <c r="E62" s="528"/>
      <c r="F62" s="528"/>
    </row>
    <row r="63" spans="1:6" x14ac:dyDescent="0.25">
      <c r="A63" s="528"/>
      <c r="B63" s="528"/>
      <c r="C63" s="528"/>
      <c r="D63" s="528"/>
      <c r="E63" s="528"/>
      <c r="F63" s="528"/>
    </row>
    <row r="64" spans="1:6" x14ac:dyDescent="0.25">
      <c r="A64" s="528"/>
      <c r="B64" s="528"/>
      <c r="C64" s="528"/>
      <c r="D64" s="528"/>
      <c r="E64" s="528"/>
      <c r="F64" s="528"/>
    </row>
    <row r="65" spans="1:6" x14ac:dyDescent="0.25">
      <c r="A65" s="528"/>
      <c r="B65" s="528"/>
      <c r="C65" s="528"/>
      <c r="D65" s="528"/>
      <c r="E65" s="528"/>
      <c r="F65" s="528"/>
    </row>
    <row r="66" spans="1:6" x14ac:dyDescent="0.25">
      <c r="A66" s="528"/>
      <c r="B66" s="528"/>
      <c r="C66" s="528"/>
      <c r="D66" s="528"/>
      <c r="E66" s="528"/>
      <c r="F66" s="528"/>
    </row>
    <row r="67" spans="1:6" x14ac:dyDescent="0.25">
      <c r="A67" s="528"/>
      <c r="B67" s="528"/>
      <c r="C67" s="528"/>
      <c r="D67" s="528"/>
      <c r="E67" s="528"/>
      <c r="F67" s="528"/>
    </row>
    <row r="68" spans="1:6" x14ac:dyDescent="0.25">
      <c r="A68" s="528"/>
      <c r="B68" s="528"/>
      <c r="C68" s="528"/>
      <c r="D68" s="528"/>
      <c r="E68" s="528"/>
      <c r="F68" s="528"/>
    </row>
    <row r="69" spans="1:6" x14ac:dyDescent="0.25">
      <c r="A69" s="528"/>
      <c r="B69" s="528"/>
      <c r="C69" s="528"/>
      <c r="D69" s="528"/>
      <c r="E69" s="528"/>
      <c r="F69" s="528"/>
    </row>
    <row r="70" spans="1:6" x14ac:dyDescent="0.25">
      <c r="A70" s="528"/>
      <c r="B70" s="528"/>
      <c r="C70" s="528"/>
      <c r="D70" s="528"/>
      <c r="E70" s="528"/>
      <c r="F70" s="528"/>
    </row>
    <row r="71" spans="1:6" x14ac:dyDescent="0.25">
      <c r="A71" s="528"/>
      <c r="B71" s="528"/>
      <c r="C71" s="528"/>
      <c r="D71" s="528"/>
      <c r="E71" s="528"/>
      <c r="F71" s="528"/>
    </row>
    <row r="72" spans="1:6" x14ac:dyDescent="0.25">
      <c r="A72" s="528"/>
      <c r="B72" s="528"/>
      <c r="C72" s="528"/>
      <c r="D72" s="528"/>
      <c r="E72" s="528"/>
      <c r="F72" s="528"/>
    </row>
    <row r="73" spans="1:6" x14ac:dyDescent="0.25">
      <c r="A73" s="528"/>
      <c r="B73" s="528"/>
      <c r="C73" s="528"/>
      <c r="D73" s="528"/>
      <c r="E73" s="528"/>
      <c r="F73" s="528"/>
    </row>
    <row r="74" spans="1:6" x14ac:dyDescent="0.25">
      <c r="A74" s="528"/>
      <c r="B74" s="528"/>
      <c r="C74" s="528"/>
      <c r="D74" s="528"/>
      <c r="E74" s="528"/>
      <c r="F74" s="528"/>
    </row>
    <row r="75" spans="1:6" x14ac:dyDescent="0.25">
      <c r="A75" s="528"/>
      <c r="B75" s="528"/>
      <c r="C75" s="528"/>
      <c r="D75" s="528"/>
      <c r="E75" s="528"/>
      <c r="F75" s="528"/>
    </row>
    <row r="76" spans="1:6" x14ac:dyDescent="0.25">
      <c r="A76" s="528"/>
      <c r="B76" s="528"/>
      <c r="C76" s="528"/>
      <c r="D76" s="528"/>
      <c r="E76" s="528"/>
      <c r="F76" s="528"/>
    </row>
    <row r="77" spans="1:6" x14ac:dyDescent="0.25">
      <c r="A77" s="528"/>
      <c r="B77" s="528"/>
      <c r="C77" s="528"/>
      <c r="D77" s="528"/>
      <c r="E77" s="528"/>
      <c r="F77" s="528"/>
    </row>
    <row r="78" spans="1:6" x14ac:dyDescent="0.25">
      <c r="A78" s="528"/>
      <c r="B78" s="528"/>
      <c r="C78" s="528"/>
      <c r="D78" s="528"/>
      <c r="E78" s="528"/>
      <c r="F78" s="528"/>
    </row>
    <row r="79" spans="1:6" x14ac:dyDescent="0.25">
      <c r="A79" s="528"/>
      <c r="B79" s="528"/>
      <c r="C79" s="528"/>
      <c r="D79" s="528"/>
      <c r="E79" s="528"/>
      <c r="F79" s="528"/>
    </row>
    <row r="80" spans="1:6" x14ac:dyDescent="0.25">
      <c r="A80" s="528"/>
      <c r="B80" s="528"/>
      <c r="C80" s="528"/>
      <c r="D80" s="528"/>
      <c r="E80" s="528"/>
      <c r="F80" s="528"/>
    </row>
    <row r="81" spans="1:6" x14ac:dyDescent="0.25">
      <c r="A81" s="528"/>
      <c r="B81" s="528"/>
      <c r="C81" s="528"/>
      <c r="D81" s="528"/>
      <c r="E81" s="528"/>
      <c r="F81" s="528"/>
    </row>
    <row r="82" spans="1:6" x14ac:dyDescent="0.25">
      <c r="A82" s="528"/>
      <c r="B82" s="528"/>
      <c r="C82" s="528"/>
      <c r="D82" s="528"/>
      <c r="E82" s="528"/>
      <c r="F82" s="528"/>
    </row>
    <row r="83" spans="1:6" x14ac:dyDescent="0.25">
      <c r="A83" s="528"/>
      <c r="B83" s="528"/>
      <c r="C83" s="528"/>
      <c r="D83" s="528"/>
      <c r="E83" s="528"/>
      <c r="F83" s="528"/>
    </row>
    <row r="84" spans="1:6" x14ac:dyDescent="0.25">
      <c r="A84" s="528"/>
      <c r="B84" s="528"/>
      <c r="C84" s="528"/>
      <c r="D84" s="528"/>
      <c r="E84" s="528"/>
      <c r="F84" s="528"/>
    </row>
    <row r="85" spans="1:6" x14ac:dyDescent="0.25">
      <c r="A85" s="528"/>
      <c r="B85" s="528"/>
      <c r="C85" s="528"/>
      <c r="D85" s="528"/>
      <c r="E85" s="528"/>
      <c r="F85" s="528"/>
    </row>
    <row r="86" spans="1:6" x14ac:dyDescent="0.25">
      <c r="A86" s="528"/>
      <c r="B86" s="528"/>
      <c r="C86" s="528"/>
      <c r="D86" s="528"/>
      <c r="E86" s="528"/>
      <c r="F86" s="528"/>
    </row>
    <row r="87" spans="1:6" x14ac:dyDescent="0.25">
      <c r="A87" s="528"/>
      <c r="B87" s="528"/>
      <c r="C87" s="528"/>
      <c r="D87" s="528"/>
      <c r="E87" s="528"/>
      <c r="F87" s="528"/>
    </row>
    <row r="88" spans="1:6" x14ac:dyDescent="0.25">
      <c r="A88" s="528"/>
      <c r="B88" s="528"/>
      <c r="C88" s="528"/>
      <c r="D88" s="528"/>
      <c r="E88" s="528"/>
      <c r="F88" s="528"/>
    </row>
    <row r="89" spans="1:6" x14ac:dyDescent="0.25">
      <c r="A89" s="528"/>
      <c r="B89" s="528"/>
      <c r="C89" s="528"/>
      <c r="D89" s="528"/>
      <c r="E89" s="528"/>
      <c r="F89" s="528"/>
    </row>
    <row r="90" spans="1:6" x14ac:dyDescent="0.25">
      <c r="A90" s="528"/>
      <c r="B90" s="528"/>
      <c r="C90" s="528"/>
      <c r="D90" s="528"/>
      <c r="E90" s="528"/>
      <c r="F90" s="528"/>
    </row>
    <row r="91" spans="1:6" x14ac:dyDescent="0.25">
      <c r="A91" s="528"/>
      <c r="B91" s="528"/>
      <c r="C91" s="528"/>
      <c r="D91" s="528"/>
      <c r="E91" s="528"/>
      <c r="F91" s="528"/>
    </row>
    <row r="92" spans="1:6" x14ac:dyDescent="0.25">
      <c r="A92" s="528"/>
      <c r="B92" s="528"/>
      <c r="C92" s="528"/>
      <c r="D92" s="528"/>
      <c r="E92" s="528"/>
      <c r="F92" s="528"/>
    </row>
    <row r="93" spans="1:6" x14ac:dyDescent="0.25">
      <c r="A93" s="528"/>
      <c r="B93" s="528"/>
      <c r="C93" s="528"/>
      <c r="D93" s="528"/>
      <c r="E93" s="528"/>
      <c r="F93" s="528"/>
    </row>
    <row r="94" spans="1:6" x14ac:dyDescent="0.25">
      <c r="A94" s="528"/>
      <c r="B94" s="528"/>
      <c r="C94" s="528"/>
      <c r="D94" s="528"/>
      <c r="E94" s="528"/>
      <c r="F94" s="528"/>
    </row>
    <row r="95" spans="1:6" x14ac:dyDescent="0.25">
      <c r="A95" s="528"/>
      <c r="B95" s="528"/>
      <c r="C95" s="528"/>
      <c r="D95" s="528"/>
      <c r="E95" s="528"/>
      <c r="F95" s="528"/>
    </row>
    <row r="96" spans="1:6" x14ac:dyDescent="0.25">
      <c r="A96" s="528"/>
      <c r="B96" s="528"/>
      <c r="C96" s="528"/>
      <c r="D96" s="528"/>
      <c r="E96" s="528"/>
      <c r="F96" s="528"/>
    </row>
    <row r="97" spans="1:6" x14ac:dyDescent="0.25">
      <c r="A97" s="528"/>
      <c r="B97" s="528"/>
      <c r="C97" s="528"/>
      <c r="D97" s="528"/>
      <c r="E97" s="528"/>
      <c r="F97" s="528"/>
    </row>
    <row r="98" spans="1:6" x14ac:dyDescent="0.25">
      <c r="A98" s="528"/>
      <c r="B98" s="528"/>
      <c r="C98" s="528"/>
      <c r="D98" s="528"/>
      <c r="E98" s="528"/>
      <c r="F98" s="528"/>
    </row>
    <row r="99" spans="1:6" x14ac:dyDescent="0.25">
      <c r="A99" s="528"/>
      <c r="B99" s="528"/>
      <c r="C99" s="528"/>
      <c r="D99" s="528"/>
      <c r="E99" s="528"/>
      <c r="F99" s="528"/>
    </row>
    <row r="100" spans="1:6" x14ac:dyDescent="0.25">
      <c r="A100" s="528"/>
      <c r="B100" s="528"/>
      <c r="C100" s="528"/>
      <c r="D100" s="528"/>
      <c r="E100" s="528"/>
      <c r="F100" s="528"/>
    </row>
    <row r="101" spans="1:6" x14ac:dyDescent="0.25">
      <c r="A101" s="528"/>
      <c r="B101" s="528"/>
      <c r="C101" s="528"/>
      <c r="D101" s="528"/>
      <c r="E101" s="528"/>
      <c r="F101" s="528"/>
    </row>
    <row r="102" spans="1:6" x14ac:dyDescent="0.25">
      <c r="A102" s="528"/>
      <c r="B102" s="528"/>
      <c r="C102" s="528"/>
      <c r="D102" s="528"/>
      <c r="E102" s="528"/>
      <c r="F102" s="528"/>
    </row>
    <row r="103" spans="1:6" x14ac:dyDescent="0.25">
      <c r="A103" s="528"/>
      <c r="B103" s="528"/>
      <c r="C103" s="528"/>
      <c r="D103" s="528"/>
      <c r="E103" s="528"/>
      <c r="F103" s="528"/>
    </row>
    <row r="104" spans="1:6" x14ac:dyDescent="0.25">
      <c r="A104" s="528"/>
      <c r="B104" s="528"/>
      <c r="C104" s="528"/>
      <c r="D104" s="528"/>
      <c r="E104" s="528"/>
      <c r="F104" s="528"/>
    </row>
    <row r="105" spans="1:6" x14ac:dyDescent="0.25">
      <c r="A105" s="528"/>
      <c r="B105" s="528"/>
      <c r="C105" s="528"/>
      <c r="D105" s="528"/>
      <c r="E105" s="528"/>
      <c r="F105" s="528"/>
    </row>
    <row r="106" spans="1:6" x14ac:dyDescent="0.25">
      <c r="A106" s="528"/>
      <c r="B106" s="528"/>
      <c r="C106" s="528"/>
      <c r="D106" s="528"/>
      <c r="E106" s="528"/>
      <c r="F106" s="528"/>
    </row>
    <row r="107" spans="1:6" x14ac:dyDescent="0.25">
      <c r="A107" s="528"/>
      <c r="B107" s="528"/>
      <c r="C107" s="528"/>
      <c r="D107" s="528"/>
      <c r="E107" s="528"/>
      <c r="F107" s="528"/>
    </row>
    <row r="108" spans="1:6" x14ac:dyDescent="0.25">
      <c r="A108" s="528"/>
      <c r="B108" s="528"/>
      <c r="C108" s="528"/>
      <c r="D108" s="528"/>
      <c r="E108" s="528"/>
      <c r="F108" s="528"/>
    </row>
    <row r="109" spans="1:6" x14ac:dyDescent="0.25">
      <c r="A109" s="528"/>
      <c r="B109" s="528"/>
      <c r="C109" s="528"/>
      <c r="D109" s="528"/>
      <c r="E109" s="528"/>
      <c r="F109" s="528"/>
    </row>
    <row r="110" spans="1:6" x14ac:dyDescent="0.25">
      <c r="A110" s="528"/>
      <c r="B110" s="528"/>
      <c r="C110" s="528"/>
      <c r="D110" s="528"/>
      <c r="E110" s="528"/>
      <c r="F110" s="528"/>
    </row>
    <row r="111" spans="1:6" x14ac:dyDescent="0.25">
      <c r="A111" s="528"/>
      <c r="B111" s="528"/>
      <c r="C111" s="528"/>
      <c r="D111" s="528"/>
      <c r="E111" s="528"/>
      <c r="F111" s="528"/>
    </row>
    <row r="112" spans="1:6" x14ac:dyDescent="0.25">
      <c r="A112" s="528"/>
      <c r="B112" s="528"/>
      <c r="C112" s="528"/>
      <c r="D112" s="528"/>
      <c r="E112" s="528"/>
      <c r="F112" s="528"/>
    </row>
    <row r="113" spans="1:6" x14ac:dyDescent="0.25">
      <c r="A113" s="528"/>
      <c r="B113" s="528"/>
      <c r="C113" s="528"/>
      <c r="D113" s="528"/>
      <c r="E113" s="528"/>
      <c r="F113" s="528"/>
    </row>
    <row r="114" spans="1:6" x14ac:dyDescent="0.25">
      <c r="A114" s="528"/>
      <c r="B114" s="528"/>
      <c r="C114" s="528"/>
      <c r="D114" s="528"/>
      <c r="E114" s="528"/>
      <c r="F114" s="528"/>
    </row>
    <row r="115" spans="1:6" x14ac:dyDescent="0.25">
      <c r="A115" s="528"/>
      <c r="B115" s="528"/>
      <c r="C115" s="528"/>
      <c r="D115" s="528"/>
      <c r="E115" s="528"/>
      <c r="F115" s="528"/>
    </row>
    <row r="116" spans="1:6" x14ac:dyDescent="0.25">
      <c r="A116" s="528"/>
      <c r="B116" s="528"/>
      <c r="C116" s="528"/>
      <c r="D116" s="528"/>
      <c r="E116" s="528"/>
      <c r="F116" s="528"/>
    </row>
    <row r="117" spans="1:6" x14ac:dyDescent="0.25">
      <c r="A117" s="528"/>
      <c r="B117" s="528"/>
      <c r="C117" s="528"/>
      <c r="D117" s="528"/>
      <c r="E117" s="528"/>
      <c r="F117" s="528"/>
    </row>
    <row r="118" spans="1:6" x14ac:dyDescent="0.25">
      <c r="A118" s="528"/>
      <c r="B118" s="528"/>
      <c r="C118" s="528"/>
      <c r="D118" s="528"/>
      <c r="E118" s="528"/>
      <c r="F118" s="528"/>
    </row>
    <row r="119" spans="1:6" x14ac:dyDescent="0.25">
      <c r="A119" s="528"/>
      <c r="B119" s="528"/>
      <c r="C119" s="528"/>
      <c r="D119" s="528"/>
      <c r="E119" s="528"/>
      <c r="F119" s="528"/>
    </row>
    <row r="120" spans="1:6" x14ac:dyDescent="0.25">
      <c r="A120" s="528"/>
      <c r="B120" s="528"/>
      <c r="C120" s="528"/>
      <c r="D120" s="528"/>
      <c r="E120" s="528"/>
      <c r="F120" s="528"/>
    </row>
    <row r="121" spans="1:6" x14ac:dyDescent="0.25">
      <c r="A121" s="528"/>
      <c r="B121" s="528"/>
      <c r="C121" s="528"/>
      <c r="D121" s="528"/>
      <c r="E121" s="528"/>
      <c r="F121" s="528"/>
    </row>
    <row r="122" spans="1:6" x14ac:dyDescent="0.25">
      <c r="A122" s="528"/>
      <c r="B122" s="528"/>
      <c r="C122" s="528"/>
      <c r="D122" s="528"/>
      <c r="E122" s="528"/>
      <c r="F122" s="528"/>
    </row>
    <row r="123" spans="1:6" x14ac:dyDescent="0.25">
      <c r="A123" s="528"/>
      <c r="B123" s="528"/>
      <c r="C123" s="528"/>
      <c r="D123" s="528"/>
      <c r="E123" s="528"/>
      <c r="F123" s="528"/>
    </row>
    <row r="124" spans="1:6" x14ac:dyDescent="0.25">
      <c r="A124" s="528"/>
      <c r="B124" s="528"/>
      <c r="C124" s="528"/>
      <c r="D124" s="528"/>
      <c r="E124" s="528"/>
      <c r="F124" s="528"/>
    </row>
    <row r="125" spans="1:6" x14ac:dyDescent="0.25">
      <c r="A125" s="528"/>
      <c r="B125" s="528"/>
      <c r="C125" s="528"/>
      <c r="D125" s="528"/>
      <c r="E125" s="528"/>
      <c r="F125" s="528"/>
    </row>
    <row r="126" spans="1:6" x14ac:dyDescent="0.25">
      <c r="A126" s="528"/>
      <c r="B126" s="528"/>
      <c r="C126" s="528"/>
      <c r="D126" s="528"/>
      <c r="E126" s="528"/>
      <c r="F126" s="528"/>
    </row>
    <row r="127" spans="1:6" x14ac:dyDescent="0.25">
      <c r="A127" s="528"/>
      <c r="B127" s="528"/>
      <c r="C127" s="528"/>
      <c r="D127" s="528"/>
      <c r="E127" s="528"/>
      <c r="F127" s="528"/>
    </row>
    <row r="128" spans="1:6" x14ac:dyDescent="0.25">
      <c r="A128" s="528"/>
      <c r="B128" s="528"/>
      <c r="C128" s="528"/>
      <c r="D128" s="528"/>
      <c r="E128" s="528"/>
      <c r="F128" s="528"/>
    </row>
    <row r="129" spans="1:6" x14ac:dyDescent="0.25">
      <c r="A129" s="528"/>
      <c r="B129" s="528"/>
      <c r="C129" s="528"/>
      <c r="D129" s="528"/>
      <c r="E129" s="528"/>
      <c r="F129" s="528"/>
    </row>
    <row r="130" spans="1:6" x14ac:dyDescent="0.25">
      <c r="A130" s="528"/>
      <c r="B130" s="528"/>
      <c r="C130" s="528"/>
      <c r="D130" s="528"/>
      <c r="E130" s="528"/>
      <c r="F130" s="528"/>
    </row>
    <row r="131" spans="1:6" x14ac:dyDescent="0.25">
      <c r="A131" s="528"/>
      <c r="B131" s="528"/>
      <c r="C131" s="528"/>
      <c r="D131" s="528"/>
      <c r="E131" s="528"/>
      <c r="F131" s="528"/>
    </row>
    <row r="132" spans="1:6" x14ac:dyDescent="0.25">
      <c r="A132" s="528"/>
      <c r="B132" s="528"/>
      <c r="C132" s="528"/>
      <c r="D132" s="528"/>
      <c r="E132" s="528"/>
      <c r="F132" s="528"/>
    </row>
    <row r="133" spans="1:6" x14ac:dyDescent="0.25">
      <c r="A133" s="528"/>
      <c r="B133" s="528"/>
      <c r="C133" s="528"/>
      <c r="D133" s="528"/>
      <c r="E133" s="528"/>
      <c r="F133" s="528"/>
    </row>
    <row r="134" spans="1:6" x14ac:dyDescent="0.25">
      <c r="A134" s="528"/>
      <c r="B134" s="528"/>
      <c r="C134" s="528"/>
      <c r="D134" s="528"/>
      <c r="E134" s="528"/>
      <c r="F134" s="528"/>
    </row>
    <row r="135" spans="1:6" x14ac:dyDescent="0.25">
      <c r="A135" s="528"/>
      <c r="B135" s="528"/>
      <c r="C135" s="528"/>
      <c r="D135" s="528"/>
      <c r="E135" s="528"/>
      <c r="F135" s="528"/>
    </row>
    <row r="136" spans="1:6" x14ac:dyDescent="0.25">
      <c r="A136" s="528"/>
      <c r="B136" s="528"/>
      <c r="C136" s="528"/>
      <c r="D136" s="528"/>
      <c r="E136" s="528"/>
      <c r="F136" s="528"/>
    </row>
    <row r="137" spans="1:6" x14ac:dyDescent="0.25">
      <c r="A137" s="528"/>
      <c r="B137" s="528"/>
      <c r="C137" s="528"/>
      <c r="D137" s="528"/>
      <c r="E137" s="528"/>
      <c r="F137" s="528"/>
    </row>
    <row r="138" spans="1:6" x14ac:dyDescent="0.25">
      <c r="A138" s="528"/>
      <c r="B138" s="528"/>
      <c r="C138" s="528"/>
      <c r="D138" s="528"/>
      <c r="E138" s="528"/>
      <c r="F138" s="528"/>
    </row>
    <row r="139" spans="1:6" x14ac:dyDescent="0.25">
      <c r="A139" s="528"/>
      <c r="B139" s="528"/>
      <c r="C139" s="528"/>
      <c r="D139" s="528"/>
      <c r="E139" s="528"/>
      <c r="F139" s="528"/>
    </row>
    <row r="140" spans="1:6" x14ac:dyDescent="0.25">
      <c r="A140" s="528"/>
      <c r="B140" s="528"/>
      <c r="C140" s="528"/>
      <c r="D140" s="528"/>
      <c r="E140" s="528"/>
      <c r="F140" s="528"/>
    </row>
    <row r="141" spans="1:6" x14ac:dyDescent="0.25">
      <c r="A141" s="528"/>
      <c r="B141" s="528"/>
      <c r="C141" s="528"/>
      <c r="D141" s="528"/>
      <c r="E141" s="528"/>
      <c r="F141" s="528"/>
    </row>
    <row r="142" spans="1:6" x14ac:dyDescent="0.25">
      <c r="A142" s="528"/>
      <c r="B142" s="528"/>
      <c r="C142" s="528"/>
      <c r="D142" s="528"/>
      <c r="E142" s="528"/>
      <c r="F142" s="528"/>
    </row>
    <row r="143" spans="1:6" x14ac:dyDescent="0.25">
      <c r="A143" s="528"/>
      <c r="B143" s="528"/>
      <c r="C143" s="528"/>
      <c r="D143" s="528"/>
      <c r="E143" s="528"/>
      <c r="F143" s="528"/>
    </row>
    <row r="144" spans="1:6" x14ac:dyDescent="0.25">
      <c r="A144" s="528"/>
      <c r="B144" s="528"/>
      <c r="C144" s="528"/>
      <c r="D144" s="528"/>
      <c r="E144" s="528"/>
      <c r="F144" s="528"/>
    </row>
    <row r="145" spans="1:6" x14ac:dyDescent="0.25">
      <c r="A145" s="528"/>
      <c r="B145" s="528"/>
      <c r="C145" s="528"/>
      <c r="D145" s="528"/>
      <c r="E145" s="528"/>
      <c r="F145" s="528"/>
    </row>
    <row r="146" spans="1:6" x14ac:dyDescent="0.25">
      <c r="A146" s="528"/>
      <c r="B146" s="528"/>
      <c r="C146" s="528"/>
      <c r="D146" s="528"/>
      <c r="E146" s="528"/>
      <c r="F146" s="528"/>
    </row>
    <row r="147" spans="1:6" x14ac:dyDescent="0.25">
      <c r="A147" s="528"/>
      <c r="B147" s="528"/>
      <c r="C147" s="528"/>
      <c r="D147" s="528"/>
      <c r="E147" s="528"/>
      <c r="F147" s="528"/>
    </row>
    <row r="148" spans="1:6" x14ac:dyDescent="0.25">
      <c r="A148" s="528"/>
      <c r="B148" s="528"/>
      <c r="C148" s="528"/>
      <c r="D148" s="528"/>
      <c r="E148" s="528"/>
      <c r="F148" s="528"/>
    </row>
    <row r="149" spans="1:6" x14ac:dyDescent="0.25">
      <c r="A149" s="528"/>
      <c r="B149" s="528"/>
      <c r="C149" s="528"/>
      <c r="D149" s="528"/>
      <c r="E149" s="528"/>
      <c r="F149" s="528"/>
    </row>
    <row r="150" spans="1:6" x14ac:dyDescent="0.25">
      <c r="A150" s="528"/>
      <c r="B150" s="528"/>
      <c r="C150" s="528"/>
      <c r="D150" s="528"/>
      <c r="E150" s="528"/>
      <c r="F150" s="528"/>
    </row>
    <row r="151" spans="1:6" x14ac:dyDescent="0.25">
      <c r="A151" s="528"/>
      <c r="B151" s="528"/>
      <c r="C151" s="528"/>
      <c r="D151" s="528"/>
      <c r="E151" s="528"/>
      <c r="F151" s="528"/>
    </row>
    <row r="152" spans="1:6" x14ac:dyDescent="0.25">
      <c r="A152" s="528"/>
      <c r="B152" s="528"/>
      <c r="C152" s="528"/>
      <c r="D152" s="528"/>
      <c r="E152" s="528"/>
      <c r="F152" s="528"/>
    </row>
    <row r="153" spans="1:6" x14ac:dyDescent="0.25">
      <c r="A153" s="528"/>
      <c r="B153" s="528"/>
      <c r="C153" s="528"/>
      <c r="D153" s="528"/>
      <c r="E153" s="528"/>
      <c r="F153" s="528"/>
    </row>
    <row r="154" spans="1:6" x14ac:dyDescent="0.25">
      <c r="A154" s="528"/>
      <c r="B154" s="528"/>
      <c r="C154" s="528"/>
      <c r="D154" s="528"/>
      <c r="E154" s="528"/>
      <c r="F154" s="528"/>
    </row>
    <row r="155" spans="1:6" x14ac:dyDescent="0.25">
      <c r="A155" s="528"/>
      <c r="B155" s="528"/>
      <c r="C155" s="528"/>
      <c r="D155" s="528"/>
      <c r="E155" s="528"/>
      <c r="F155" s="528"/>
    </row>
    <row r="156" spans="1:6" x14ac:dyDescent="0.25">
      <c r="A156" s="528"/>
      <c r="B156" s="528"/>
      <c r="C156" s="528"/>
      <c r="D156" s="528"/>
      <c r="E156" s="528"/>
      <c r="F156" s="528"/>
    </row>
    <row r="157" spans="1:6" x14ac:dyDescent="0.25">
      <c r="A157" s="528"/>
      <c r="B157" s="528"/>
      <c r="C157" s="528"/>
      <c r="D157" s="528"/>
      <c r="E157" s="528"/>
      <c r="F157" s="528"/>
    </row>
    <row r="158" spans="1:6" x14ac:dyDescent="0.25">
      <c r="A158" s="528"/>
      <c r="B158" s="528"/>
      <c r="C158" s="528"/>
      <c r="D158" s="528"/>
      <c r="E158" s="528"/>
      <c r="F158" s="528"/>
    </row>
    <row r="159" spans="1:6" x14ac:dyDescent="0.25">
      <c r="A159" s="528"/>
      <c r="B159" s="528"/>
      <c r="C159" s="528"/>
      <c r="D159" s="528"/>
      <c r="E159" s="528"/>
      <c r="F159" s="528"/>
    </row>
    <row r="160" spans="1:6" x14ac:dyDescent="0.25">
      <c r="A160" s="528"/>
      <c r="B160" s="528"/>
      <c r="C160" s="528"/>
      <c r="D160" s="528"/>
      <c r="E160" s="528"/>
      <c r="F160" s="528"/>
    </row>
    <row r="161" spans="1:6" x14ac:dyDescent="0.25">
      <c r="A161" s="528"/>
      <c r="B161" s="528"/>
      <c r="C161" s="528"/>
      <c r="D161" s="528"/>
      <c r="E161" s="528"/>
      <c r="F161" s="528"/>
    </row>
    <row r="162" spans="1:6" x14ac:dyDescent="0.25">
      <c r="A162" s="528"/>
      <c r="B162" s="528"/>
      <c r="C162" s="528"/>
      <c r="D162" s="528"/>
      <c r="E162" s="528"/>
      <c r="F162" s="528"/>
    </row>
    <row r="163" spans="1:6" x14ac:dyDescent="0.25">
      <c r="A163" s="528"/>
      <c r="B163" s="528"/>
      <c r="C163" s="528"/>
      <c r="D163" s="528"/>
      <c r="E163" s="528"/>
      <c r="F163" s="528"/>
    </row>
    <row r="164" spans="1:6" x14ac:dyDescent="0.25">
      <c r="A164" s="528"/>
      <c r="B164" s="528"/>
      <c r="C164" s="528"/>
      <c r="D164" s="528"/>
      <c r="E164" s="528"/>
      <c r="F164" s="528"/>
    </row>
    <row r="165" spans="1:6" x14ac:dyDescent="0.25">
      <c r="A165" s="528"/>
      <c r="B165" s="528"/>
      <c r="C165" s="528"/>
      <c r="D165" s="528"/>
      <c r="E165" s="528"/>
      <c r="F165" s="528"/>
    </row>
    <row r="166" spans="1:6" x14ac:dyDescent="0.25">
      <c r="A166" s="528"/>
      <c r="B166" s="528"/>
      <c r="C166" s="528"/>
      <c r="D166" s="528"/>
      <c r="E166" s="528"/>
      <c r="F166" s="528"/>
    </row>
    <row r="167" spans="1:6" x14ac:dyDescent="0.25">
      <c r="A167" s="528"/>
      <c r="B167" s="528"/>
      <c r="C167" s="528"/>
      <c r="D167" s="528"/>
      <c r="E167" s="528"/>
      <c r="F167" s="528"/>
    </row>
    <row r="168" spans="1:6" x14ac:dyDescent="0.25">
      <c r="A168" s="528"/>
      <c r="B168" s="528"/>
      <c r="C168" s="528"/>
      <c r="D168" s="528"/>
      <c r="E168" s="528"/>
      <c r="F168" s="528"/>
    </row>
    <row r="169" spans="1:6" x14ac:dyDescent="0.25">
      <c r="A169" s="528"/>
      <c r="B169" s="528"/>
      <c r="C169" s="528"/>
      <c r="D169" s="528"/>
      <c r="E169" s="528"/>
      <c r="F169" s="528"/>
    </row>
    <row r="170" spans="1:6" x14ac:dyDescent="0.25">
      <c r="A170" s="528"/>
      <c r="B170" s="528"/>
      <c r="C170" s="528"/>
      <c r="D170" s="528"/>
      <c r="E170" s="528"/>
      <c r="F170" s="528"/>
    </row>
    <row r="171" spans="1:6" x14ac:dyDescent="0.25">
      <c r="A171" s="528"/>
      <c r="B171" s="528"/>
      <c r="C171" s="528"/>
      <c r="D171" s="528"/>
      <c r="E171" s="528"/>
      <c r="F171" s="528"/>
    </row>
    <row r="172" spans="1:6" x14ac:dyDescent="0.25">
      <c r="A172" s="528"/>
      <c r="B172" s="528"/>
      <c r="C172" s="528"/>
      <c r="D172" s="528"/>
      <c r="E172" s="528"/>
      <c r="F172" s="528"/>
    </row>
    <row r="173" spans="1:6" x14ac:dyDescent="0.25">
      <c r="A173" s="528"/>
      <c r="B173" s="528"/>
      <c r="C173" s="528"/>
      <c r="D173" s="528"/>
      <c r="E173" s="528"/>
      <c r="F173" s="528"/>
    </row>
    <row r="174" spans="1:6" x14ac:dyDescent="0.25">
      <c r="A174" s="528"/>
      <c r="B174" s="528"/>
      <c r="C174" s="528"/>
      <c r="D174" s="528"/>
      <c r="E174" s="528"/>
      <c r="F174" s="528"/>
    </row>
    <row r="175" spans="1:6" x14ac:dyDescent="0.25">
      <c r="A175" s="528"/>
      <c r="B175" s="528"/>
      <c r="C175" s="528"/>
      <c r="D175" s="528"/>
      <c r="E175" s="528"/>
      <c r="F175" s="528"/>
    </row>
    <row r="176" spans="1:6" x14ac:dyDescent="0.25">
      <c r="A176" s="528"/>
      <c r="B176" s="528"/>
      <c r="C176" s="528"/>
      <c r="D176" s="528"/>
      <c r="E176" s="528"/>
      <c r="F176" s="528"/>
    </row>
    <row r="177" spans="1:6" x14ac:dyDescent="0.25">
      <c r="A177" s="528"/>
      <c r="B177" s="528"/>
      <c r="C177" s="528"/>
      <c r="D177" s="528"/>
      <c r="E177" s="528"/>
      <c r="F177" s="528"/>
    </row>
    <row r="178" spans="1:6" x14ac:dyDescent="0.25">
      <c r="A178" s="528"/>
      <c r="B178" s="528"/>
      <c r="C178" s="528"/>
      <c r="D178" s="528"/>
      <c r="E178" s="528"/>
      <c r="F178" s="528"/>
    </row>
    <row r="179" spans="1:6" x14ac:dyDescent="0.25">
      <c r="A179" s="528"/>
      <c r="B179" s="528"/>
      <c r="C179" s="528"/>
      <c r="D179" s="528"/>
      <c r="E179" s="528"/>
      <c r="F179" s="528"/>
    </row>
    <row r="180" spans="1:6" x14ac:dyDescent="0.25">
      <c r="A180" s="528"/>
      <c r="B180" s="528"/>
      <c r="C180" s="528"/>
      <c r="D180" s="528"/>
      <c r="E180" s="528"/>
      <c r="F180" s="528"/>
    </row>
    <row r="181" spans="1:6" x14ac:dyDescent="0.25">
      <c r="A181" s="528"/>
      <c r="B181" s="528"/>
      <c r="C181" s="528"/>
      <c r="D181" s="528"/>
      <c r="E181" s="528"/>
      <c r="F181" s="528"/>
    </row>
    <row r="182" spans="1:6" x14ac:dyDescent="0.25">
      <c r="A182" s="528"/>
      <c r="B182" s="528"/>
      <c r="C182" s="528"/>
      <c r="D182" s="528"/>
      <c r="E182" s="528"/>
      <c r="F182" s="528"/>
    </row>
    <row r="183" spans="1:6" x14ac:dyDescent="0.25">
      <c r="A183" s="528"/>
      <c r="B183" s="528"/>
      <c r="C183" s="528"/>
      <c r="D183" s="528"/>
      <c r="E183" s="528"/>
      <c r="F183" s="528"/>
    </row>
    <row r="184" spans="1:6" x14ac:dyDescent="0.25">
      <c r="A184" s="528"/>
      <c r="B184" s="528"/>
      <c r="C184" s="528"/>
      <c r="D184" s="528"/>
      <c r="E184" s="528"/>
      <c r="F184" s="528"/>
    </row>
    <row r="185" spans="1:6" x14ac:dyDescent="0.25">
      <c r="A185" s="528"/>
      <c r="B185" s="528"/>
      <c r="C185" s="528"/>
      <c r="D185" s="528"/>
      <c r="E185" s="528"/>
      <c r="F185" s="528"/>
    </row>
    <row r="186" spans="1:6" x14ac:dyDescent="0.25">
      <c r="A186" s="528"/>
      <c r="B186" s="528"/>
      <c r="C186" s="528"/>
      <c r="D186" s="528"/>
      <c r="E186" s="528"/>
      <c r="F186" s="528"/>
    </row>
    <row r="187" spans="1:6" x14ac:dyDescent="0.25">
      <c r="A187" s="528"/>
      <c r="B187" s="528"/>
      <c r="C187" s="528"/>
      <c r="D187" s="528"/>
      <c r="E187" s="528"/>
      <c r="F187" s="528"/>
    </row>
    <row r="188" spans="1:6" x14ac:dyDescent="0.25">
      <c r="A188" s="528"/>
      <c r="B188" s="528"/>
      <c r="C188" s="528"/>
      <c r="D188" s="528"/>
      <c r="E188" s="528"/>
      <c r="F188" s="528"/>
    </row>
    <row r="189" spans="1:6" x14ac:dyDescent="0.25">
      <c r="A189" s="528"/>
      <c r="B189" s="528"/>
      <c r="C189" s="528"/>
      <c r="D189" s="528"/>
      <c r="E189" s="528"/>
      <c r="F189" s="528"/>
    </row>
    <row r="190" spans="1:6" x14ac:dyDescent="0.25">
      <c r="A190" s="528"/>
      <c r="B190" s="528"/>
      <c r="C190" s="528"/>
      <c r="D190" s="528"/>
      <c r="E190" s="528"/>
      <c r="F190" s="528"/>
    </row>
    <row r="191" spans="1:6" x14ac:dyDescent="0.25">
      <c r="A191" s="528"/>
      <c r="B191" s="528"/>
      <c r="C191" s="528"/>
      <c r="D191" s="528"/>
      <c r="E191" s="528"/>
      <c r="F191" s="528"/>
    </row>
    <row r="192" spans="1:6" x14ac:dyDescent="0.25">
      <c r="A192" s="528"/>
      <c r="B192" s="528"/>
      <c r="C192" s="528"/>
      <c r="D192" s="528"/>
      <c r="E192" s="528"/>
      <c r="F192" s="528"/>
    </row>
    <row r="193" spans="1:6" x14ac:dyDescent="0.25">
      <c r="A193" s="528"/>
      <c r="B193" s="528"/>
      <c r="C193" s="528"/>
      <c r="D193" s="528"/>
      <c r="E193" s="528"/>
      <c r="F193" s="528"/>
    </row>
    <row r="194" spans="1:6" x14ac:dyDescent="0.25">
      <c r="A194" s="528"/>
      <c r="B194" s="528"/>
      <c r="C194" s="528"/>
      <c r="D194" s="528"/>
      <c r="E194" s="528"/>
      <c r="F194" s="528"/>
    </row>
    <row r="195" spans="1:6" x14ac:dyDescent="0.25">
      <c r="A195" s="528"/>
      <c r="B195" s="528"/>
      <c r="C195" s="528"/>
      <c r="D195" s="528"/>
      <c r="E195" s="528"/>
      <c r="F195" s="528"/>
    </row>
    <row r="196" spans="1:6" x14ac:dyDescent="0.25">
      <c r="A196" s="528"/>
      <c r="B196" s="528"/>
      <c r="C196" s="528"/>
      <c r="D196" s="528"/>
      <c r="E196" s="528"/>
      <c r="F196" s="528"/>
    </row>
    <row r="197" spans="1:6" x14ac:dyDescent="0.25">
      <c r="A197" s="528"/>
      <c r="B197" s="528"/>
      <c r="C197" s="528"/>
      <c r="D197" s="528"/>
      <c r="E197" s="528"/>
      <c r="F197" s="528"/>
    </row>
    <row r="198" spans="1:6" x14ac:dyDescent="0.25">
      <c r="A198" s="528"/>
      <c r="B198" s="528"/>
      <c r="C198" s="528"/>
      <c r="D198" s="528"/>
      <c r="E198" s="528"/>
      <c r="F198" s="528"/>
    </row>
    <row r="199" spans="1:6" x14ac:dyDescent="0.25">
      <c r="A199" s="528"/>
      <c r="B199" s="528"/>
      <c r="C199" s="528"/>
      <c r="D199" s="528"/>
      <c r="E199" s="528"/>
      <c r="F199" s="528"/>
    </row>
    <row r="200" spans="1:6" x14ac:dyDescent="0.25">
      <c r="A200" s="528"/>
      <c r="B200" s="528"/>
      <c r="C200" s="528"/>
      <c r="D200" s="528"/>
      <c r="E200" s="528"/>
      <c r="F200" s="528"/>
    </row>
    <row r="201" spans="1:6" x14ac:dyDescent="0.25">
      <c r="A201" s="528"/>
      <c r="B201" s="528"/>
      <c r="C201" s="528"/>
      <c r="D201" s="528"/>
      <c r="E201" s="528"/>
      <c r="F201" s="528"/>
    </row>
    <row r="202" spans="1:6" x14ac:dyDescent="0.25">
      <c r="A202" s="528"/>
      <c r="B202" s="528"/>
      <c r="C202" s="528"/>
      <c r="D202" s="528"/>
      <c r="E202" s="528"/>
      <c r="F202" s="528"/>
    </row>
    <row r="203" spans="1:6" x14ac:dyDescent="0.25">
      <c r="A203" s="528"/>
      <c r="B203" s="528"/>
      <c r="C203" s="528"/>
      <c r="D203" s="528"/>
      <c r="E203" s="528"/>
      <c r="F203" s="528"/>
    </row>
    <row r="204" spans="1:6" x14ac:dyDescent="0.25">
      <c r="A204" s="528"/>
      <c r="B204" s="528"/>
      <c r="C204" s="528"/>
      <c r="D204" s="528"/>
      <c r="E204" s="528"/>
      <c r="F204" s="528"/>
    </row>
    <row r="205" spans="1:6" x14ac:dyDescent="0.25">
      <c r="A205" s="528"/>
      <c r="B205" s="528"/>
      <c r="C205" s="528"/>
      <c r="D205" s="528"/>
      <c r="E205" s="528"/>
      <c r="F205" s="528"/>
    </row>
    <row r="206" spans="1:6" x14ac:dyDescent="0.25">
      <c r="A206" s="528"/>
      <c r="B206" s="528"/>
      <c r="C206" s="528"/>
      <c r="D206" s="528"/>
      <c r="E206" s="528"/>
      <c r="F206" s="528"/>
    </row>
    <row r="207" spans="1:6" x14ac:dyDescent="0.25">
      <c r="A207" s="528"/>
      <c r="B207" s="528"/>
      <c r="C207" s="528"/>
      <c r="D207" s="528"/>
      <c r="E207" s="528"/>
      <c r="F207" s="528"/>
    </row>
    <row r="208" spans="1:6" x14ac:dyDescent="0.25">
      <c r="A208" s="528"/>
      <c r="B208" s="528"/>
      <c r="C208" s="528"/>
      <c r="D208" s="528"/>
      <c r="E208" s="528"/>
      <c r="F208" s="528"/>
    </row>
    <row r="209" spans="1:6" x14ac:dyDescent="0.25">
      <c r="A209" s="528"/>
      <c r="B209" s="528"/>
      <c r="C209" s="528"/>
      <c r="D209" s="528"/>
      <c r="E209" s="528"/>
      <c r="F209" s="528"/>
    </row>
    <row r="210" spans="1:6" x14ac:dyDescent="0.25">
      <c r="A210" s="528"/>
      <c r="B210" s="528"/>
      <c r="C210" s="528"/>
      <c r="D210" s="528"/>
      <c r="E210" s="528"/>
      <c r="F210" s="528"/>
    </row>
    <row r="211" spans="1:6" x14ac:dyDescent="0.25">
      <c r="A211" s="528"/>
      <c r="B211" s="528"/>
      <c r="C211" s="528"/>
      <c r="D211" s="528"/>
      <c r="E211" s="528"/>
      <c r="F211" s="528"/>
    </row>
    <row r="212" spans="1:6" x14ac:dyDescent="0.25">
      <c r="A212" s="528"/>
      <c r="B212" s="528"/>
      <c r="C212" s="528"/>
      <c r="D212" s="528"/>
      <c r="E212" s="528"/>
      <c r="F212" s="528"/>
    </row>
    <row r="213" spans="1:6" x14ac:dyDescent="0.25">
      <c r="A213" s="528"/>
      <c r="B213" s="528"/>
      <c r="C213" s="528"/>
      <c r="D213" s="528"/>
      <c r="E213" s="528"/>
      <c r="F213" s="528"/>
    </row>
    <row r="214" spans="1:6" x14ac:dyDescent="0.25">
      <c r="A214" s="528"/>
      <c r="B214" s="528"/>
      <c r="C214" s="528"/>
      <c r="D214" s="528"/>
      <c r="E214" s="528"/>
      <c r="F214" s="528"/>
    </row>
    <row r="215" spans="1:6" x14ac:dyDescent="0.25">
      <c r="A215" s="528"/>
      <c r="B215" s="528"/>
      <c r="C215" s="528"/>
      <c r="D215" s="528"/>
      <c r="E215" s="528"/>
      <c r="F215" s="528"/>
    </row>
    <row r="216" spans="1:6" x14ac:dyDescent="0.25">
      <c r="A216" s="528"/>
      <c r="B216" s="528"/>
      <c r="C216" s="528"/>
      <c r="D216" s="528"/>
      <c r="E216" s="528"/>
      <c r="F216" s="528"/>
    </row>
    <row r="217" spans="1:6" x14ac:dyDescent="0.25">
      <c r="A217" s="528"/>
      <c r="B217" s="528"/>
      <c r="C217" s="528"/>
      <c r="D217" s="528"/>
      <c r="E217" s="528"/>
      <c r="F217" s="528"/>
    </row>
    <row r="218" spans="1:6" x14ac:dyDescent="0.25">
      <c r="A218" s="528"/>
      <c r="B218" s="528"/>
      <c r="C218" s="528"/>
      <c r="D218" s="528"/>
      <c r="E218" s="528"/>
      <c r="F218" s="528"/>
    </row>
    <row r="219" spans="1:6" x14ac:dyDescent="0.25">
      <c r="A219" s="528"/>
      <c r="B219" s="528"/>
      <c r="C219" s="528"/>
      <c r="D219" s="528"/>
      <c r="E219" s="528"/>
      <c r="F219" s="528"/>
    </row>
    <row r="220" spans="1:6" x14ac:dyDescent="0.25">
      <c r="A220" s="528"/>
      <c r="B220" s="528"/>
      <c r="C220" s="528"/>
      <c r="D220" s="528"/>
      <c r="E220" s="528"/>
      <c r="F220" s="528"/>
    </row>
    <row r="221" spans="1:6" x14ac:dyDescent="0.25">
      <c r="A221" s="528"/>
      <c r="B221" s="528"/>
      <c r="C221" s="528"/>
      <c r="D221" s="528"/>
      <c r="E221" s="528"/>
      <c r="F221" s="528"/>
    </row>
    <row r="222" spans="1:6" x14ac:dyDescent="0.25">
      <c r="A222" s="528"/>
      <c r="B222" s="528"/>
      <c r="C222" s="528"/>
      <c r="D222" s="528"/>
      <c r="E222" s="528"/>
      <c r="F222" s="528"/>
    </row>
    <row r="223" spans="1:6" x14ac:dyDescent="0.25">
      <c r="A223" s="528"/>
      <c r="B223" s="528"/>
      <c r="C223" s="528"/>
      <c r="D223" s="528"/>
      <c r="E223" s="528"/>
      <c r="F223" s="528"/>
    </row>
    <row r="224" spans="1:6" x14ac:dyDescent="0.25">
      <c r="A224" s="528"/>
      <c r="B224" s="528"/>
      <c r="C224" s="528"/>
      <c r="D224" s="528"/>
      <c r="E224" s="528"/>
      <c r="F224" s="528"/>
    </row>
    <row r="225" spans="1:6" x14ac:dyDescent="0.25">
      <c r="A225" s="528"/>
      <c r="B225" s="528"/>
      <c r="C225" s="528"/>
      <c r="D225" s="528"/>
      <c r="E225" s="528"/>
      <c r="F225" s="528"/>
    </row>
    <row r="226" spans="1:6" x14ac:dyDescent="0.25">
      <c r="A226" s="528"/>
      <c r="B226" s="528"/>
      <c r="C226" s="528"/>
      <c r="D226" s="528"/>
      <c r="E226" s="528"/>
      <c r="F226" s="528"/>
    </row>
    <row r="227" spans="1:6" x14ac:dyDescent="0.25">
      <c r="A227" s="528"/>
      <c r="B227" s="528"/>
      <c r="C227" s="528"/>
      <c r="D227" s="528"/>
      <c r="E227" s="528"/>
      <c r="F227" s="528"/>
    </row>
    <row r="228" spans="1:6" x14ac:dyDescent="0.25">
      <c r="A228" s="528"/>
      <c r="B228" s="528"/>
      <c r="C228" s="528"/>
      <c r="D228" s="528"/>
      <c r="E228" s="528"/>
      <c r="F228" s="528"/>
    </row>
    <row r="229" spans="1:6" x14ac:dyDescent="0.25">
      <c r="A229" s="528"/>
      <c r="B229" s="528"/>
      <c r="C229" s="528"/>
      <c r="D229" s="528"/>
      <c r="E229" s="528"/>
      <c r="F229" s="528"/>
    </row>
    <row r="230" spans="1:6" x14ac:dyDescent="0.25">
      <c r="A230" s="528"/>
      <c r="B230" s="528"/>
      <c r="C230" s="528"/>
      <c r="D230" s="528"/>
      <c r="E230" s="528"/>
      <c r="F230" s="528"/>
    </row>
    <row r="231" spans="1:6" x14ac:dyDescent="0.25">
      <c r="A231" s="528"/>
      <c r="B231" s="528"/>
      <c r="C231" s="528"/>
      <c r="D231" s="528"/>
      <c r="E231" s="528"/>
      <c r="F231" s="528"/>
    </row>
    <row r="232" spans="1:6" x14ac:dyDescent="0.25">
      <c r="A232" s="528"/>
      <c r="B232" s="528"/>
      <c r="C232" s="528"/>
      <c r="D232" s="528"/>
      <c r="E232" s="528"/>
      <c r="F232" s="528"/>
    </row>
    <row r="233" spans="1:6" x14ac:dyDescent="0.25">
      <c r="A233" s="528"/>
      <c r="B233" s="528"/>
      <c r="C233" s="528"/>
      <c r="D233" s="528"/>
      <c r="E233" s="528"/>
      <c r="F233" s="528"/>
    </row>
    <row r="234" spans="1:6" x14ac:dyDescent="0.25">
      <c r="A234" s="528"/>
      <c r="B234" s="528"/>
      <c r="C234" s="528"/>
      <c r="D234" s="528"/>
      <c r="E234" s="528"/>
      <c r="F234" s="528"/>
    </row>
    <row r="235" spans="1:6" x14ac:dyDescent="0.25">
      <c r="A235" s="528"/>
      <c r="B235" s="528"/>
      <c r="C235" s="528"/>
      <c r="D235" s="528"/>
      <c r="E235" s="528"/>
      <c r="F235" s="528"/>
    </row>
    <row r="236" spans="1:6" x14ac:dyDescent="0.25">
      <c r="A236" s="528"/>
      <c r="B236" s="528"/>
      <c r="C236" s="528"/>
      <c r="D236" s="528"/>
      <c r="E236" s="528"/>
      <c r="F236" s="528"/>
    </row>
    <row r="237" spans="1:6" x14ac:dyDescent="0.25">
      <c r="A237" s="528"/>
      <c r="B237" s="528"/>
      <c r="C237" s="528"/>
      <c r="D237" s="528"/>
      <c r="E237" s="528"/>
      <c r="F237" s="528"/>
    </row>
    <row r="238" spans="1:6" x14ac:dyDescent="0.25">
      <c r="A238" s="528"/>
      <c r="B238" s="528"/>
      <c r="C238" s="528"/>
      <c r="D238" s="528"/>
      <c r="E238" s="528"/>
      <c r="F238" s="528"/>
    </row>
    <row r="239" spans="1:6" x14ac:dyDescent="0.25">
      <c r="A239" s="528"/>
      <c r="B239" s="528"/>
      <c r="C239" s="528"/>
      <c r="D239" s="528"/>
      <c r="E239" s="528"/>
      <c r="F239" s="528"/>
    </row>
    <row r="240" spans="1:6" x14ac:dyDescent="0.25">
      <c r="A240" s="528"/>
      <c r="B240" s="528"/>
      <c r="C240" s="528"/>
      <c r="D240" s="528"/>
      <c r="E240" s="528"/>
      <c r="F240" s="528"/>
    </row>
    <row r="241" spans="1:6" x14ac:dyDescent="0.25">
      <c r="A241" s="528"/>
      <c r="B241" s="528"/>
      <c r="C241" s="528"/>
      <c r="D241" s="528"/>
      <c r="E241" s="528"/>
      <c r="F241" s="528"/>
    </row>
    <row r="242" spans="1:6" x14ac:dyDescent="0.25">
      <c r="A242" s="528"/>
      <c r="B242" s="528"/>
      <c r="C242" s="528"/>
      <c r="D242" s="528"/>
      <c r="E242" s="528"/>
      <c r="F242" s="528"/>
    </row>
    <row r="243" spans="1:6" x14ac:dyDescent="0.25">
      <c r="A243" s="528"/>
      <c r="B243" s="528"/>
      <c r="C243" s="528"/>
      <c r="D243" s="528"/>
      <c r="E243" s="528"/>
      <c r="F243" s="528"/>
    </row>
    <row r="244" spans="1:6" x14ac:dyDescent="0.25">
      <c r="A244" s="528"/>
      <c r="B244" s="528"/>
      <c r="C244" s="528"/>
      <c r="D244" s="528"/>
      <c r="E244" s="528"/>
      <c r="F244" s="528"/>
    </row>
    <row r="245" spans="1:6" x14ac:dyDescent="0.25">
      <c r="A245" s="528"/>
      <c r="B245" s="528"/>
      <c r="C245" s="528"/>
      <c r="D245" s="528"/>
      <c r="E245" s="528"/>
      <c r="F245" s="528"/>
    </row>
    <row r="246" spans="1:6" x14ac:dyDescent="0.25">
      <c r="A246" s="528"/>
      <c r="B246" s="528"/>
      <c r="C246" s="528"/>
      <c r="D246" s="528"/>
      <c r="E246" s="528"/>
      <c r="F246" s="528"/>
    </row>
    <row r="247" spans="1:6" x14ac:dyDescent="0.25">
      <c r="A247" s="528"/>
      <c r="B247" s="528"/>
      <c r="C247" s="528"/>
      <c r="D247" s="528"/>
      <c r="E247" s="528"/>
      <c r="F247" s="528"/>
    </row>
    <row r="248" spans="1:6" x14ac:dyDescent="0.25">
      <c r="A248" s="528"/>
      <c r="B248" s="528"/>
      <c r="C248" s="528"/>
      <c r="D248" s="528"/>
      <c r="E248" s="528"/>
      <c r="F248" s="528"/>
    </row>
    <row r="249" spans="1:6" x14ac:dyDescent="0.25">
      <c r="A249" s="528"/>
      <c r="B249" s="528"/>
      <c r="C249" s="528"/>
      <c r="D249" s="528"/>
      <c r="E249" s="528"/>
      <c r="F249" s="528"/>
    </row>
    <row r="250" spans="1:6" x14ac:dyDescent="0.25">
      <c r="A250" s="528"/>
      <c r="B250" s="528"/>
      <c r="C250" s="528"/>
      <c r="D250" s="528"/>
      <c r="E250" s="528"/>
      <c r="F250" s="528"/>
    </row>
    <row r="251" spans="1:6" x14ac:dyDescent="0.25">
      <c r="A251" s="528"/>
      <c r="B251" s="528"/>
      <c r="C251" s="528"/>
      <c r="D251" s="528"/>
      <c r="E251" s="528"/>
      <c r="F251" s="528"/>
    </row>
    <row r="252" spans="1:6" x14ac:dyDescent="0.25">
      <c r="A252" s="528"/>
      <c r="B252" s="528"/>
      <c r="C252" s="528"/>
      <c r="D252" s="528"/>
      <c r="E252" s="528"/>
      <c r="F252" s="528"/>
    </row>
    <row r="253" spans="1:6" x14ac:dyDescent="0.25">
      <c r="A253" s="528"/>
      <c r="B253" s="528"/>
      <c r="C253" s="528"/>
      <c r="D253" s="528"/>
      <c r="E253" s="528"/>
      <c r="F253" s="528"/>
    </row>
    <row r="254" spans="1:6" x14ac:dyDescent="0.25">
      <c r="A254" s="528"/>
      <c r="B254" s="528"/>
      <c r="C254" s="528"/>
      <c r="D254" s="528"/>
      <c r="E254" s="528"/>
      <c r="F254" s="528"/>
    </row>
    <row r="255" spans="1:6" x14ac:dyDescent="0.25">
      <c r="A255" s="528"/>
      <c r="B255" s="528"/>
      <c r="C255" s="528"/>
      <c r="D255" s="528"/>
      <c r="E255" s="528"/>
      <c r="F255" s="528"/>
    </row>
    <row r="256" spans="1:6" x14ac:dyDescent="0.25">
      <c r="A256" s="528"/>
      <c r="B256" s="528"/>
      <c r="C256" s="528"/>
      <c r="D256" s="528"/>
      <c r="E256" s="528"/>
      <c r="F256" s="528"/>
    </row>
    <row r="257" spans="1:6" x14ac:dyDescent="0.25">
      <c r="A257" s="528"/>
      <c r="B257" s="528"/>
      <c r="C257" s="528"/>
      <c r="D257" s="528"/>
      <c r="E257" s="528"/>
      <c r="F257" s="528"/>
    </row>
    <row r="258" spans="1:6" x14ac:dyDescent="0.25">
      <c r="A258" s="528"/>
      <c r="B258" s="528"/>
      <c r="C258" s="528"/>
      <c r="D258" s="528"/>
      <c r="E258" s="528"/>
      <c r="F258" s="528"/>
    </row>
    <row r="259" spans="1:6" x14ac:dyDescent="0.25">
      <c r="A259" s="528"/>
      <c r="B259" s="528"/>
      <c r="C259" s="528"/>
      <c r="D259" s="528"/>
      <c r="E259" s="528"/>
      <c r="F259" s="528"/>
    </row>
    <row r="260" spans="1:6" x14ac:dyDescent="0.25">
      <c r="A260" s="528"/>
      <c r="B260" s="528"/>
      <c r="C260" s="528"/>
      <c r="D260" s="528"/>
      <c r="E260" s="528"/>
      <c r="F260" s="528"/>
    </row>
    <row r="261" spans="1:6" x14ac:dyDescent="0.25">
      <c r="A261" s="528"/>
      <c r="B261" s="528"/>
      <c r="C261" s="528"/>
      <c r="D261" s="528"/>
      <c r="E261" s="528"/>
      <c r="F261" s="528"/>
    </row>
    <row r="262" spans="1:6" x14ac:dyDescent="0.25">
      <c r="A262" s="528"/>
      <c r="B262" s="528"/>
      <c r="C262" s="528"/>
      <c r="D262" s="528"/>
      <c r="E262" s="528"/>
      <c r="F262" s="528"/>
    </row>
    <row r="263" spans="1:6" x14ac:dyDescent="0.25">
      <c r="A263" s="528"/>
      <c r="B263" s="528"/>
      <c r="C263" s="528"/>
      <c r="D263" s="528"/>
      <c r="E263" s="528"/>
      <c r="F263" s="528"/>
    </row>
    <row r="264" spans="1:6" x14ac:dyDescent="0.25">
      <c r="A264" s="528"/>
      <c r="B264" s="528"/>
      <c r="C264" s="528"/>
      <c r="D264" s="528"/>
      <c r="E264" s="528"/>
      <c r="F264" s="528"/>
    </row>
    <row r="265" spans="1:6" x14ac:dyDescent="0.25">
      <c r="A265" s="528"/>
      <c r="B265" s="528"/>
      <c r="C265" s="528"/>
      <c r="D265" s="528"/>
      <c r="E265" s="528"/>
      <c r="F265" s="528"/>
    </row>
    <row r="266" spans="1:6" x14ac:dyDescent="0.25">
      <c r="A266" s="528"/>
      <c r="B266" s="528"/>
      <c r="C266" s="528"/>
      <c r="D266" s="528"/>
      <c r="E266" s="528"/>
      <c r="F266" s="528"/>
    </row>
    <row r="267" spans="1:6" x14ac:dyDescent="0.25">
      <c r="A267" s="528"/>
      <c r="B267" s="528"/>
      <c r="C267" s="528"/>
      <c r="D267" s="528"/>
      <c r="E267" s="528"/>
      <c r="F267" s="528"/>
    </row>
    <row r="268" spans="1:6" x14ac:dyDescent="0.25">
      <c r="A268" s="528"/>
      <c r="B268" s="528"/>
      <c r="C268" s="528"/>
      <c r="D268" s="528"/>
      <c r="E268" s="528"/>
      <c r="F268" s="528"/>
    </row>
    <row r="269" spans="1:6" x14ac:dyDescent="0.25">
      <c r="A269" s="528"/>
      <c r="B269" s="528"/>
      <c r="C269" s="528"/>
      <c r="D269" s="528"/>
      <c r="E269" s="528"/>
      <c r="F269" s="528"/>
    </row>
    <row r="270" spans="1:6" x14ac:dyDescent="0.25">
      <c r="A270" s="528"/>
      <c r="B270" s="528"/>
      <c r="C270" s="528"/>
      <c r="D270" s="528"/>
      <c r="E270" s="528"/>
      <c r="F270" s="528"/>
    </row>
    <row r="271" spans="1:6" x14ac:dyDescent="0.25">
      <c r="A271" s="528"/>
      <c r="B271" s="528"/>
      <c r="C271" s="528"/>
      <c r="D271" s="528"/>
      <c r="E271" s="528"/>
      <c r="F271" s="528"/>
    </row>
    <row r="272" spans="1:6" x14ac:dyDescent="0.25">
      <c r="A272" s="528"/>
      <c r="B272" s="528"/>
      <c r="C272" s="528"/>
      <c r="D272" s="528"/>
      <c r="E272" s="528"/>
      <c r="F272" s="528"/>
    </row>
    <row r="273" spans="1:6" x14ac:dyDescent="0.25">
      <c r="A273" s="528"/>
      <c r="B273" s="528"/>
      <c r="C273" s="528"/>
      <c r="D273" s="528"/>
      <c r="E273" s="528"/>
      <c r="F273" s="528"/>
    </row>
    <row r="274" spans="1:6" x14ac:dyDescent="0.25">
      <c r="A274" s="528"/>
      <c r="B274" s="528"/>
      <c r="C274" s="528"/>
      <c r="D274" s="528"/>
      <c r="E274" s="528"/>
      <c r="F274" s="528"/>
    </row>
    <row r="275" spans="1:6" x14ac:dyDescent="0.25">
      <c r="A275" s="528"/>
      <c r="B275" s="528"/>
      <c r="C275" s="528"/>
      <c r="D275" s="528"/>
      <c r="E275" s="528"/>
      <c r="F275" s="528"/>
    </row>
    <row r="276" spans="1:6" x14ac:dyDescent="0.25">
      <c r="A276" s="528"/>
      <c r="B276" s="528"/>
      <c r="C276" s="528"/>
      <c r="D276" s="528"/>
      <c r="E276" s="528"/>
      <c r="F276" s="528"/>
    </row>
    <row r="277" spans="1:6" x14ac:dyDescent="0.25">
      <c r="A277" s="528"/>
      <c r="B277" s="528"/>
      <c r="C277" s="528"/>
      <c r="D277" s="528"/>
      <c r="E277" s="528"/>
      <c r="F277" s="528"/>
    </row>
    <row r="278" spans="1:6" x14ac:dyDescent="0.25">
      <c r="A278" s="528"/>
      <c r="B278" s="528"/>
      <c r="C278" s="528"/>
      <c r="D278" s="528"/>
      <c r="E278" s="528"/>
      <c r="F278" s="528"/>
    </row>
    <row r="279" spans="1:6" x14ac:dyDescent="0.25">
      <c r="A279" s="528"/>
      <c r="B279" s="528"/>
      <c r="C279" s="528"/>
      <c r="D279" s="528"/>
      <c r="E279" s="528"/>
      <c r="F279" s="528"/>
    </row>
    <row r="280" spans="1:6" x14ac:dyDescent="0.25">
      <c r="A280" s="528"/>
      <c r="B280" s="528"/>
      <c r="C280" s="528"/>
      <c r="D280" s="528"/>
      <c r="E280" s="528"/>
      <c r="F280" s="528"/>
    </row>
    <row r="281" spans="1:6" x14ac:dyDescent="0.25">
      <c r="A281" s="528"/>
      <c r="B281" s="528"/>
      <c r="C281" s="528"/>
      <c r="D281" s="528"/>
      <c r="E281" s="528"/>
      <c r="F281" s="528"/>
    </row>
    <row r="282" spans="1:6" x14ac:dyDescent="0.25">
      <c r="A282" s="528"/>
      <c r="B282" s="528"/>
      <c r="C282" s="528"/>
      <c r="D282" s="528"/>
      <c r="E282" s="528"/>
      <c r="F282" s="528"/>
    </row>
    <row r="283" spans="1:6" x14ac:dyDescent="0.25">
      <c r="A283" s="528"/>
      <c r="B283" s="528"/>
      <c r="C283" s="528"/>
      <c r="D283" s="528"/>
      <c r="E283" s="528"/>
      <c r="F283" s="528"/>
    </row>
    <row r="284" spans="1:6" x14ac:dyDescent="0.25">
      <c r="A284" s="528"/>
      <c r="B284" s="528"/>
      <c r="C284" s="528"/>
      <c r="D284" s="528"/>
      <c r="E284" s="528"/>
      <c r="F284" s="528"/>
    </row>
    <row r="285" spans="1:6" x14ac:dyDescent="0.25">
      <c r="A285" s="528"/>
      <c r="B285" s="528"/>
      <c r="C285" s="528"/>
      <c r="D285" s="528"/>
      <c r="E285" s="528"/>
      <c r="F285" s="528"/>
    </row>
    <row r="286" spans="1:6" x14ac:dyDescent="0.25">
      <c r="A286" s="528"/>
      <c r="B286" s="528"/>
      <c r="C286" s="528"/>
      <c r="D286" s="528"/>
      <c r="E286" s="528"/>
      <c r="F286" s="528"/>
    </row>
    <row r="287" spans="1:6" x14ac:dyDescent="0.25">
      <c r="A287" s="528"/>
      <c r="B287" s="528"/>
      <c r="C287" s="528"/>
      <c r="D287" s="528"/>
      <c r="E287" s="528"/>
      <c r="F287" s="528"/>
    </row>
    <row r="288" spans="1:6" x14ac:dyDescent="0.25">
      <c r="A288" s="528"/>
      <c r="B288" s="528"/>
      <c r="C288" s="528"/>
      <c r="D288" s="528"/>
      <c r="E288" s="528"/>
      <c r="F288" s="528"/>
    </row>
    <row r="289" spans="1:6" x14ac:dyDescent="0.25">
      <c r="A289" s="528"/>
      <c r="B289" s="528"/>
      <c r="C289" s="528"/>
      <c r="D289" s="528"/>
      <c r="E289" s="528"/>
      <c r="F289" s="528"/>
    </row>
    <row r="290" spans="1:6" x14ac:dyDescent="0.25">
      <c r="A290" s="528"/>
      <c r="B290" s="528"/>
      <c r="C290" s="528"/>
      <c r="D290" s="528"/>
      <c r="E290" s="528"/>
      <c r="F290" s="528"/>
    </row>
    <row r="291" spans="1:6" x14ac:dyDescent="0.25">
      <c r="A291" s="528"/>
      <c r="B291" s="528"/>
      <c r="C291" s="528"/>
      <c r="D291" s="528"/>
      <c r="E291" s="528"/>
      <c r="F291" s="528"/>
    </row>
    <row r="292" spans="1:6" x14ac:dyDescent="0.25">
      <c r="A292" s="528"/>
      <c r="B292" s="528"/>
      <c r="C292" s="528"/>
      <c r="D292" s="528"/>
      <c r="E292" s="528"/>
      <c r="F292" s="528"/>
    </row>
    <row r="293" spans="1:6" x14ac:dyDescent="0.25">
      <c r="A293" s="528"/>
      <c r="B293" s="528"/>
      <c r="C293" s="528"/>
      <c r="D293" s="528"/>
      <c r="E293" s="528"/>
      <c r="F293" s="528"/>
    </row>
    <row r="294" spans="1:6" x14ac:dyDescent="0.25">
      <c r="A294" s="528"/>
      <c r="B294" s="528"/>
      <c r="C294" s="528"/>
      <c r="D294" s="528"/>
      <c r="E294" s="528"/>
      <c r="F294" s="528"/>
    </row>
    <row r="295" spans="1:6" x14ac:dyDescent="0.25">
      <c r="A295" s="528"/>
      <c r="B295" s="528"/>
      <c r="C295" s="528"/>
      <c r="D295" s="528"/>
      <c r="E295" s="528"/>
      <c r="F295" s="528"/>
    </row>
    <row r="296" spans="1:6" x14ac:dyDescent="0.25">
      <c r="A296" s="528"/>
      <c r="B296" s="528"/>
      <c r="C296" s="528"/>
      <c r="D296" s="528"/>
      <c r="E296" s="528"/>
      <c r="F296" s="528"/>
    </row>
    <row r="297" spans="1:6" x14ac:dyDescent="0.25">
      <c r="A297" s="528"/>
      <c r="B297" s="528"/>
      <c r="C297" s="528"/>
      <c r="D297" s="528"/>
      <c r="E297" s="528"/>
      <c r="F297" s="528"/>
    </row>
    <row r="298" spans="1:6" x14ac:dyDescent="0.25">
      <c r="A298" s="528"/>
      <c r="B298" s="528"/>
      <c r="C298" s="528"/>
      <c r="D298" s="528"/>
      <c r="E298" s="528"/>
      <c r="F298" s="528"/>
    </row>
    <row r="299" spans="1:6" x14ac:dyDescent="0.25">
      <c r="A299" s="528"/>
      <c r="B299" s="528"/>
      <c r="C299" s="528"/>
      <c r="D299" s="528"/>
      <c r="E299" s="528"/>
      <c r="F299" s="528"/>
    </row>
    <row r="300" spans="1:6" x14ac:dyDescent="0.25">
      <c r="A300" s="528"/>
      <c r="B300" s="528"/>
      <c r="C300" s="528"/>
      <c r="D300" s="528"/>
      <c r="E300" s="528"/>
      <c r="F300" s="528"/>
    </row>
    <row r="301" spans="1:6" x14ac:dyDescent="0.25">
      <c r="A301" s="528"/>
      <c r="B301" s="528"/>
      <c r="C301" s="528"/>
      <c r="D301" s="528"/>
      <c r="E301" s="528"/>
      <c r="F301" s="528"/>
    </row>
    <row r="302" spans="1:6" x14ac:dyDescent="0.25">
      <c r="A302" s="528"/>
      <c r="B302" s="528"/>
      <c r="C302" s="528"/>
      <c r="D302" s="528"/>
      <c r="E302" s="528"/>
      <c r="F302" s="528"/>
    </row>
    <row r="303" spans="1:6" x14ac:dyDescent="0.25">
      <c r="A303" s="528"/>
      <c r="B303" s="528"/>
      <c r="C303" s="528"/>
      <c r="D303" s="528"/>
      <c r="E303" s="528"/>
      <c r="F303" s="528"/>
    </row>
    <row r="304" spans="1:6" x14ac:dyDescent="0.25">
      <c r="A304" s="528"/>
      <c r="B304" s="528"/>
      <c r="C304" s="528"/>
      <c r="D304" s="528"/>
      <c r="E304" s="528"/>
      <c r="F304" s="528"/>
    </row>
    <row r="305" spans="1:6" x14ac:dyDescent="0.25">
      <c r="A305" s="528"/>
      <c r="B305" s="528"/>
      <c r="C305" s="528"/>
      <c r="D305" s="528"/>
      <c r="E305" s="528"/>
      <c r="F305" s="528"/>
    </row>
    <row r="306" spans="1:6" x14ac:dyDescent="0.25">
      <c r="A306" s="528"/>
      <c r="B306" s="528"/>
      <c r="C306" s="528"/>
      <c r="D306" s="528"/>
      <c r="E306" s="528"/>
      <c r="F306" s="528"/>
    </row>
    <row r="307" spans="1:6" x14ac:dyDescent="0.25">
      <c r="A307" s="528"/>
      <c r="B307" s="528"/>
      <c r="C307" s="528"/>
      <c r="D307" s="528"/>
      <c r="E307" s="528"/>
      <c r="F307" s="528"/>
    </row>
    <row r="308" spans="1:6" x14ac:dyDescent="0.25">
      <c r="A308" s="528"/>
      <c r="B308" s="528"/>
      <c r="C308" s="528"/>
      <c r="D308" s="528"/>
      <c r="E308" s="528"/>
      <c r="F308" s="528"/>
    </row>
    <row r="309" spans="1:6" x14ac:dyDescent="0.25">
      <c r="A309" s="528"/>
      <c r="B309" s="528"/>
      <c r="C309" s="528"/>
      <c r="D309" s="528"/>
      <c r="E309" s="528"/>
      <c r="F309" s="528"/>
    </row>
    <row r="310" spans="1:6" x14ac:dyDescent="0.25">
      <c r="A310" s="528"/>
      <c r="B310" s="528"/>
      <c r="C310" s="528"/>
      <c r="D310" s="528"/>
      <c r="E310" s="528"/>
      <c r="F310" s="528"/>
    </row>
    <row r="311" spans="1:6" x14ac:dyDescent="0.25">
      <c r="A311" s="528"/>
      <c r="B311" s="528"/>
      <c r="C311" s="528"/>
      <c r="D311" s="528"/>
      <c r="E311" s="528"/>
      <c r="F311" s="528"/>
    </row>
    <row r="312" spans="1:6" x14ac:dyDescent="0.25">
      <c r="A312" s="528"/>
      <c r="B312" s="528"/>
      <c r="C312" s="528"/>
      <c r="D312" s="528"/>
      <c r="E312" s="528"/>
      <c r="F312" s="528"/>
    </row>
    <row r="313" spans="1:6" x14ac:dyDescent="0.25">
      <c r="A313" s="528"/>
      <c r="B313" s="528"/>
      <c r="C313" s="528"/>
      <c r="D313" s="528"/>
      <c r="E313" s="528"/>
      <c r="F313" s="528"/>
    </row>
    <row r="314" spans="1:6" x14ac:dyDescent="0.25">
      <c r="A314" s="528"/>
      <c r="B314" s="528"/>
      <c r="C314" s="528"/>
      <c r="D314" s="528"/>
      <c r="E314" s="528"/>
      <c r="F314" s="528"/>
    </row>
    <row r="315" spans="1:6" x14ac:dyDescent="0.25">
      <c r="A315" s="528"/>
      <c r="B315" s="528"/>
      <c r="C315" s="528"/>
      <c r="D315" s="528"/>
      <c r="E315" s="528"/>
      <c r="F315" s="528"/>
    </row>
    <row r="316" spans="1:6" x14ac:dyDescent="0.25">
      <c r="A316" s="528"/>
      <c r="B316" s="528"/>
      <c r="C316" s="528"/>
      <c r="D316" s="528"/>
      <c r="E316" s="528"/>
      <c r="F316" s="528"/>
    </row>
    <row r="317" spans="1:6" x14ac:dyDescent="0.25">
      <c r="A317" s="528"/>
      <c r="B317" s="528"/>
      <c r="C317" s="528"/>
      <c r="D317" s="528"/>
      <c r="E317" s="528"/>
      <c r="F317" s="528"/>
    </row>
    <row r="318" spans="1:6" x14ac:dyDescent="0.25">
      <c r="A318" s="528"/>
      <c r="B318" s="528"/>
      <c r="C318" s="528"/>
      <c r="D318" s="528"/>
      <c r="E318" s="528"/>
      <c r="F318" s="528"/>
    </row>
    <row r="319" spans="1:6" x14ac:dyDescent="0.25">
      <c r="A319" s="528"/>
      <c r="B319" s="528"/>
      <c r="C319" s="528"/>
      <c r="D319" s="528"/>
      <c r="E319" s="528"/>
      <c r="F319" s="528"/>
    </row>
    <row r="320" spans="1:6" x14ac:dyDescent="0.25">
      <c r="A320" s="528"/>
      <c r="B320" s="528"/>
      <c r="C320" s="528"/>
      <c r="D320" s="528"/>
      <c r="E320" s="528"/>
      <c r="F320" s="528"/>
    </row>
    <row r="321" spans="1:6" x14ac:dyDescent="0.25">
      <c r="A321" s="528"/>
      <c r="B321" s="528"/>
      <c r="C321" s="528"/>
      <c r="D321" s="528"/>
      <c r="E321" s="528"/>
      <c r="F321" s="528"/>
    </row>
    <row r="322" spans="1:6" x14ac:dyDescent="0.25">
      <c r="A322" s="528"/>
      <c r="B322" s="528"/>
      <c r="C322" s="528"/>
      <c r="D322" s="528"/>
      <c r="E322" s="528"/>
      <c r="F322" s="528"/>
    </row>
    <row r="323" spans="1:6" x14ac:dyDescent="0.25">
      <c r="A323" s="528"/>
      <c r="B323" s="528"/>
      <c r="C323" s="528"/>
      <c r="D323" s="528"/>
      <c r="E323" s="528"/>
      <c r="F323" s="528"/>
    </row>
    <row r="324" spans="1:6" x14ac:dyDescent="0.25">
      <c r="A324" s="528"/>
      <c r="B324" s="528"/>
      <c r="C324" s="528"/>
      <c r="D324" s="528"/>
      <c r="E324" s="528"/>
      <c r="F324" s="528"/>
    </row>
    <row r="325" spans="1:6" x14ac:dyDescent="0.25">
      <c r="A325" s="528"/>
      <c r="B325" s="528"/>
      <c r="C325" s="528"/>
      <c r="D325" s="528"/>
      <c r="E325" s="528"/>
      <c r="F325" s="528"/>
    </row>
    <row r="326" spans="1:6" x14ac:dyDescent="0.25">
      <c r="A326" s="528"/>
      <c r="B326" s="528"/>
      <c r="C326" s="528"/>
      <c r="D326" s="528"/>
      <c r="E326" s="528"/>
      <c r="F326" s="528"/>
    </row>
    <row r="327" spans="1:6" x14ac:dyDescent="0.25">
      <c r="A327" s="528"/>
      <c r="B327" s="528"/>
      <c r="C327" s="528"/>
      <c r="D327" s="528"/>
      <c r="E327" s="528"/>
      <c r="F327" s="528"/>
    </row>
    <row r="328" spans="1:6" x14ac:dyDescent="0.25">
      <c r="A328" s="528"/>
      <c r="B328" s="528"/>
      <c r="C328" s="528"/>
      <c r="D328" s="528"/>
      <c r="E328" s="528"/>
      <c r="F328" s="528"/>
    </row>
    <row r="329" spans="1:6" x14ac:dyDescent="0.25">
      <c r="A329" s="528"/>
      <c r="B329" s="528"/>
      <c r="C329" s="528"/>
      <c r="D329" s="528"/>
      <c r="E329" s="528"/>
      <c r="F329" s="528"/>
    </row>
    <row r="330" spans="1:6" x14ac:dyDescent="0.25">
      <c r="A330" s="528"/>
      <c r="B330" s="528"/>
      <c r="C330" s="528"/>
      <c r="D330" s="528"/>
      <c r="E330" s="528"/>
      <c r="F330" s="528"/>
    </row>
    <row r="331" spans="1:6" x14ac:dyDescent="0.25">
      <c r="A331" s="528"/>
      <c r="B331" s="528"/>
      <c r="C331" s="528"/>
      <c r="D331" s="528"/>
      <c r="E331" s="528"/>
      <c r="F331" s="528"/>
    </row>
    <row r="332" spans="1:6" x14ac:dyDescent="0.25">
      <c r="A332" s="528"/>
      <c r="B332" s="528"/>
      <c r="C332" s="528"/>
      <c r="D332" s="528"/>
      <c r="E332" s="528"/>
      <c r="F332" s="528"/>
    </row>
    <row r="333" spans="1:6" x14ac:dyDescent="0.25">
      <c r="A333" s="528"/>
      <c r="B333" s="528"/>
      <c r="C333" s="528"/>
      <c r="D333" s="528"/>
      <c r="E333" s="528"/>
      <c r="F333" s="528"/>
    </row>
    <row r="334" spans="1:6" x14ac:dyDescent="0.25">
      <c r="A334" s="528"/>
      <c r="B334" s="528"/>
      <c r="C334" s="528"/>
      <c r="D334" s="528"/>
      <c r="E334" s="528"/>
      <c r="F334" s="528"/>
    </row>
    <row r="335" spans="1:6" x14ac:dyDescent="0.25">
      <c r="A335" s="528"/>
      <c r="B335" s="528"/>
      <c r="C335" s="528"/>
      <c r="D335" s="528"/>
      <c r="E335" s="528"/>
      <c r="F335" s="528"/>
    </row>
    <row r="336" spans="1:6" x14ac:dyDescent="0.25">
      <c r="A336" s="528"/>
      <c r="B336" s="528"/>
      <c r="C336" s="528"/>
      <c r="D336" s="528"/>
      <c r="E336" s="528"/>
      <c r="F336" s="528"/>
    </row>
    <row r="337" spans="1:6" x14ac:dyDescent="0.25">
      <c r="A337" s="528"/>
      <c r="B337" s="528"/>
      <c r="C337" s="528"/>
      <c r="D337" s="528"/>
      <c r="E337" s="528"/>
      <c r="F337" s="528"/>
    </row>
    <row r="338" spans="1:6" x14ac:dyDescent="0.25">
      <c r="A338" s="528"/>
      <c r="B338" s="528"/>
      <c r="C338" s="528"/>
      <c r="D338" s="528"/>
      <c r="E338" s="528"/>
      <c r="F338" s="528"/>
    </row>
    <row r="339" spans="1:6" x14ac:dyDescent="0.25">
      <c r="A339" s="528"/>
      <c r="B339" s="528"/>
      <c r="C339" s="528"/>
      <c r="D339" s="528"/>
      <c r="E339" s="528"/>
      <c r="F339" s="528"/>
    </row>
    <row r="340" spans="1:6" x14ac:dyDescent="0.25">
      <c r="A340" s="528"/>
      <c r="B340" s="528"/>
      <c r="C340" s="528"/>
      <c r="D340" s="528"/>
      <c r="E340" s="528"/>
      <c r="F340" s="528"/>
    </row>
    <row r="341" spans="1:6" x14ac:dyDescent="0.25">
      <c r="A341" s="528"/>
      <c r="B341" s="528"/>
      <c r="C341" s="528"/>
      <c r="D341" s="528"/>
      <c r="E341" s="528"/>
      <c r="F341" s="528"/>
    </row>
    <row r="342" spans="1:6" x14ac:dyDescent="0.25">
      <c r="A342" s="528"/>
      <c r="B342" s="528"/>
      <c r="C342" s="528"/>
      <c r="D342" s="528"/>
      <c r="E342" s="528"/>
      <c r="F342" s="528"/>
    </row>
    <row r="343" spans="1:6" x14ac:dyDescent="0.25">
      <c r="A343" s="528"/>
      <c r="B343" s="528"/>
      <c r="C343" s="528"/>
      <c r="D343" s="528"/>
      <c r="E343" s="528"/>
      <c r="F343" s="528"/>
    </row>
    <row r="344" spans="1:6" x14ac:dyDescent="0.25">
      <c r="A344" s="528"/>
      <c r="B344" s="528"/>
      <c r="C344" s="528"/>
      <c r="D344" s="528"/>
      <c r="E344" s="528"/>
      <c r="F344" s="528"/>
    </row>
    <row r="345" spans="1:6" x14ac:dyDescent="0.25">
      <c r="A345" s="528"/>
      <c r="B345" s="528"/>
      <c r="C345" s="528"/>
      <c r="D345" s="528"/>
      <c r="E345" s="528"/>
      <c r="F345" s="528"/>
    </row>
    <row r="346" spans="1:6" x14ac:dyDescent="0.25">
      <c r="A346" s="528"/>
      <c r="B346" s="528"/>
      <c r="C346" s="528"/>
      <c r="D346" s="528"/>
      <c r="E346" s="528"/>
      <c r="F346" s="528"/>
    </row>
    <row r="347" spans="1:6" x14ac:dyDescent="0.25">
      <c r="A347" s="528"/>
      <c r="B347" s="528"/>
      <c r="C347" s="528"/>
      <c r="D347" s="528"/>
      <c r="E347" s="528"/>
      <c r="F347" s="528"/>
    </row>
    <row r="348" spans="1:6" x14ac:dyDescent="0.25">
      <c r="A348" s="528"/>
      <c r="B348" s="528"/>
      <c r="C348" s="528"/>
      <c r="D348" s="528"/>
      <c r="E348" s="528"/>
      <c r="F348" s="528"/>
    </row>
    <row r="349" spans="1:6" x14ac:dyDescent="0.25">
      <c r="A349" s="528"/>
      <c r="B349" s="528"/>
      <c r="C349" s="528"/>
      <c r="D349" s="528"/>
      <c r="E349" s="528"/>
      <c r="F349" s="528"/>
    </row>
    <row r="350" spans="1:6" x14ac:dyDescent="0.25">
      <c r="A350" s="528"/>
      <c r="B350" s="528"/>
      <c r="C350" s="528"/>
      <c r="D350" s="528"/>
      <c r="E350" s="528"/>
      <c r="F350" s="528"/>
    </row>
    <row r="351" spans="1:6" x14ac:dyDescent="0.25">
      <c r="A351" s="528"/>
      <c r="B351" s="528"/>
      <c r="C351" s="528"/>
      <c r="D351" s="528"/>
      <c r="E351" s="528"/>
      <c r="F351" s="528"/>
    </row>
    <row r="352" spans="1:6" x14ac:dyDescent="0.25">
      <c r="A352" s="528"/>
      <c r="B352" s="528"/>
      <c r="C352" s="528"/>
      <c r="D352" s="528"/>
      <c r="E352" s="528"/>
      <c r="F352" s="528"/>
    </row>
    <row r="353" spans="1:6" x14ac:dyDescent="0.25">
      <c r="A353" s="528"/>
      <c r="B353" s="528"/>
      <c r="C353" s="528"/>
      <c r="D353" s="528"/>
      <c r="E353" s="528"/>
      <c r="F353" s="528"/>
    </row>
    <row r="354" spans="1:6" x14ac:dyDescent="0.25">
      <c r="A354" s="528"/>
      <c r="B354" s="528"/>
      <c r="C354" s="528"/>
      <c r="D354" s="528"/>
      <c r="E354" s="528"/>
      <c r="F354" s="528"/>
    </row>
    <row r="355" spans="1:6" x14ac:dyDescent="0.25">
      <c r="A355" s="528"/>
      <c r="B355" s="528"/>
      <c r="C355" s="528"/>
      <c r="D355" s="528"/>
      <c r="E355" s="528"/>
      <c r="F355" s="528"/>
    </row>
    <row r="356" spans="1:6" x14ac:dyDescent="0.25">
      <c r="A356" s="528"/>
      <c r="B356" s="528"/>
      <c r="C356" s="528"/>
      <c r="D356" s="528"/>
      <c r="E356" s="528"/>
      <c r="F356" s="528"/>
    </row>
    <row r="357" spans="1:6" x14ac:dyDescent="0.25">
      <c r="A357" s="528"/>
      <c r="B357" s="528"/>
      <c r="C357" s="528"/>
      <c r="D357" s="528"/>
      <c r="E357" s="528"/>
      <c r="F357" s="528"/>
    </row>
    <row r="358" spans="1:6" x14ac:dyDescent="0.25">
      <c r="A358" s="528"/>
      <c r="B358" s="528"/>
      <c r="C358" s="528"/>
      <c r="D358" s="528"/>
      <c r="E358" s="528"/>
      <c r="F358" s="528"/>
    </row>
    <row r="359" spans="1:6" x14ac:dyDescent="0.25">
      <c r="A359" s="528"/>
      <c r="B359" s="528"/>
      <c r="C359" s="528"/>
      <c r="D359" s="528"/>
      <c r="E359" s="528"/>
      <c r="F359" s="528"/>
    </row>
    <row r="360" spans="1:6" x14ac:dyDescent="0.25">
      <c r="A360" s="528"/>
      <c r="B360" s="528"/>
      <c r="C360" s="528"/>
      <c r="D360" s="528"/>
      <c r="E360" s="528"/>
      <c r="F360" s="528"/>
    </row>
    <row r="361" spans="1:6" x14ac:dyDescent="0.25">
      <c r="A361" s="528"/>
      <c r="B361" s="528"/>
      <c r="C361" s="528"/>
      <c r="D361" s="528"/>
      <c r="E361" s="528"/>
      <c r="F361" s="528"/>
    </row>
    <row r="362" spans="1:6" x14ac:dyDescent="0.25">
      <c r="A362" s="528"/>
      <c r="B362" s="528"/>
      <c r="C362" s="528"/>
      <c r="D362" s="528"/>
      <c r="E362" s="528"/>
      <c r="F362" s="528"/>
    </row>
    <row r="363" spans="1:6" x14ac:dyDescent="0.25">
      <c r="A363" s="528"/>
      <c r="B363" s="528"/>
      <c r="C363" s="528"/>
      <c r="D363" s="528"/>
      <c r="E363" s="528"/>
      <c r="F363" s="528"/>
    </row>
    <row r="364" spans="1:6" x14ac:dyDescent="0.25">
      <c r="A364" s="528"/>
      <c r="B364" s="528"/>
      <c r="C364" s="528"/>
      <c r="D364" s="528"/>
      <c r="E364" s="528"/>
      <c r="F364" s="528"/>
    </row>
    <row r="365" spans="1:6" x14ac:dyDescent="0.25">
      <c r="A365" s="528"/>
      <c r="B365" s="528"/>
      <c r="C365" s="528"/>
      <c r="D365" s="528"/>
      <c r="E365" s="528"/>
      <c r="F365" s="528"/>
    </row>
    <row r="366" spans="1:6" x14ac:dyDescent="0.25">
      <c r="A366" s="528"/>
      <c r="B366" s="528"/>
      <c r="C366" s="528"/>
      <c r="D366" s="528"/>
      <c r="E366" s="528"/>
      <c r="F366" s="528"/>
    </row>
    <row r="367" spans="1:6" x14ac:dyDescent="0.25">
      <c r="A367" s="528"/>
      <c r="B367" s="528"/>
      <c r="C367" s="528"/>
      <c r="D367" s="528"/>
      <c r="E367" s="528"/>
      <c r="F367" s="528"/>
    </row>
    <row r="368" spans="1:6" x14ac:dyDescent="0.25">
      <c r="A368" s="528"/>
      <c r="B368" s="528"/>
      <c r="C368" s="528"/>
      <c r="D368" s="528"/>
      <c r="E368" s="528"/>
      <c r="F368" s="528"/>
    </row>
    <row r="369" spans="1:6" x14ac:dyDescent="0.25">
      <c r="A369" s="528"/>
      <c r="B369" s="528"/>
      <c r="C369" s="528"/>
      <c r="D369" s="528"/>
      <c r="E369" s="528"/>
      <c r="F369" s="528"/>
    </row>
    <row r="370" spans="1:6" x14ac:dyDescent="0.25">
      <c r="A370" s="528"/>
      <c r="B370" s="528"/>
      <c r="C370" s="528"/>
      <c r="D370" s="528"/>
      <c r="E370" s="528"/>
      <c r="F370" s="528"/>
    </row>
    <row r="371" spans="1:6" x14ac:dyDescent="0.25">
      <c r="A371" s="528"/>
      <c r="B371" s="528"/>
      <c r="C371" s="528"/>
      <c r="D371" s="528"/>
      <c r="E371" s="528"/>
      <c r="F371" s="528"/>
    </row>
    <row r="372" spans="1:6" x14ac:dyDescent="0.25">
      <c r="A372" s="528"/>
      <c r="B372" s="528"/>
      <c r="C372" s="528"/>
      <c r="D372" s="528"/>
      <c r="E372" s="528"/>
      <c r="F372" s="528"/>
    </row>
    <row r="373" spans="1:6" x14ac:dyDescent="0.25">
      <c r="A373" s="528"/>
      <c r="B373" s="528"/>
      <c r="C373" s="528"/>
      <c r="D373" s="528"/>
      <c r="E373" s="528"/>
      <c r="F373" s="528"/>
    </row>
    <row r="374" spans="1:6" x14ac:dyDescent="0.25">
      <c r="A374" s="528"/>
      <c r="B374" s="528"/>
      <c r="C374" s="528"/>
      <c r="D374" s="528"/>
      <c r="E374" s="528"/>
      <c r="F374" s="528"/>
    </row>
    <row r="375" spans="1:6" x14ac:dyDescent="0.25">
      <c r="A375" s="528"/>
      <c r="B375" s="528"/>
      <c r="C375" s="528"/>
      <c r="D375" s="528"/>
      <c r="E375" s="528"/>
      <c r="F375" s="528"/>
    </row>
    <row r="376" spans="1:6" x14ac:dyDescent="0.25">
      <c r="A376" s="528"/>
      <c r="B376" s="528"/>
      <c r="C376" s="528"/>
      <c r="D376" s="528"/>
      <c r="E376" s="528"/>
      <c r="F376" s="528"/>
    </row>
    <row r="377" spans="1:6" x14ac:dyDescent="0.25">
      <c r="A377" s="528"/>
      <c r="B377" s="528"/>
      <c r="C377" s="528"/>
      <c r="D377" s="528"/>
      <c r="E377" s="528"/>
      <c r="F377" s="528"/>
    </row>
    <row r="378" spans="1:6" x14ac:dyDescent="0.25">
      <c r="A378" s="528"/>
      <c r="B378" s="528"/>
      <c r="C378" s="528"/>
      <c r="D378" s="528"/>
      <c r="E378" s="528"/>
      <c r="F378" s="528"/>
    </row>
    <row r="379" spans="1:6" x14ac:dyDescent="0.25">
      <c r="A379" s="528"/>
      <c r="B379" s="528"/>
      <c r="C379" s="528"/>
      <c r="D379" s="528"/>
      <c r="E379" s="528"/>
      <c r="F379" s="528"/>
    </row>
    <row r="380" spans="1:6" x14ac:dyDescent="0.25">
      <c r="A380" s="528"/>
      <c r="B380" s="528"/>
      <c r="C380" s="528"/>
      <c r="D380" s="528"/>
      <c r="E380" s="528"/>
      <c r="F380" s="528"/>
    </row>
    <row r="381" spans="1:6" x14ac:dyDescent="0.25">
      <c r="A381" s="528"/>
      <c r="B381" s="528"/>
      <c r="C381" s="528"/>
      <c r="D381" s="528"/>
      <c r="E381" s="528"/>
      <c r="F381" s="528"/>
    </row>
    <row r="382" spans="1:6" x14ac:dyDescent="0.25">
      <c r="A382" s="528"/>
      <c r="B382" s="528"/>
      <c r="C382" s="528"/>
      <c r="D382" s="528"/>
      <c r="E382" s="528"/>
      <c r="F382" s="528"/>
    </row>
    <row r="383" spans="1:6" x14ac:dyDescent="0.25">
      <c r="A383" s="528"/>
      <c r="B383" s="528"/>
      <c r="C383" s="528"/>
      <c r="D383" s="528"/>
      <c r="E383" s="528"/>
      <c r="F383" s="528"/>
    </row>
    <row r="384" spans="1:6" x14ac:dyDescent="0.25">
      <c r="A384" s="528"/>
      <c r="B384" s="528"/>
      <c r="C384" s="528"/>
      <c r="D384" s="528"/>
      <c r="E384" s="528"/>
      <c r="F384" s="528"/>
    </row>
    <row r="385" spans="1:6" x14ac:dyDescent="0.25">
      <c r="A385" s="528"/>
      <c r="B385" s="528"/>
      <c r="C385" s="528"/>
      <c r="D385" s="528"/>
      <c r="E385" s="528"/>
      <c r="F385" s="528"/>
    </row>
    <row r="386" spans="1:6" x14ac:dyDescent="0.25">
      <c r="A386" s="528"/>
      <c r="B386" s="528"/>
      <c r="C386" s="528"/>
      <c r="D386" s="528"/>
      <c r="E386" s="528"/>
      <c r="F386" s="528"/>
    </row>
    <row r="387" spans="1:6" x14ac:dyDescent="0.25">
      <c r="A387" s="528"/>
      <c r="B387" s="528"/>
      <c r="C387" s="528"/>
      <c r="D387" s="528"/>
      <c r="E387" s="528"/>
      <c r="F387" s="528"/>
    </row>
    <row r="388" spans="1:6" x14ac:dyDescent="0.25">
      <c r="A388" s="528"/>
      <c r="B388" s="528"/>
      <c r="C388" s="528"/>
      <c r="D388" s="528"/>
      <c r="E388" s="528"/>
      <c r="F388" s="528"/>
    </row>
    <row r="389" spans="1:6" x14ac:dyDescent="0.25">
      <c r="A389" s="528"/>
      <c r="B389" s="528"/>
      <c r="C389" s="528"/>
      <c r="D389" s="528"/>
      <c r="E389" s="528"/>
      <c r="F389" s="528"/>
    </row>
    <row r="390" spans="1:6" x14ac:dyDescent="0.25">
      <c r="A390" s="528"/>
      <c r="B390" s="528"/>
      <c r="C390" s="528"/>
      <c r="D390" s="528"/>
      <c r="E390" s="528"/>
      <c r="F390" s="528"/>
    </row>
    <row r="391" spans="1:6" x14ac:dyDescent="0.25">
      <c r="A391" s="528"/>
      <c r="B391" s="528"/>
      <c r="C391" s="528"/>
      <c r="D391" s="528"/>
      <c r="E391" s="528"/>
      <c r="F391" s="528"/>
    </row>
    <row r="392" spans="1:6" x14ac:dyDescent="0.25">
      <c r="A392" s="528"/>
      <c r="B392" s="528"/>
      <c r="C392" s="528"/>
      <c r="D392" s="528"/>
      <c r="E392" s="528"/>
      <c r="F392" s="528"/>
    </row>
    <row r="393" spans="1:6" x14ac:dyDescent="0.25">
      <c r="A393" s="528"/>
      <c r="B393" s="528"/>
      <c r="C393" s="528"/>
      <c r="D393" s="528"/>
      <c r="E393" s="528"/>
      <c r="F393" s="528"/>
    </row>
    <row r="394" spans="1:6" x14ac:dyDescent="0.25">
      <c r="A394" s="528"/>
      <c r="B394" s="528"/>
      <c r="C394" s="528"/>
      <c r="D394" s="528"/>
      <c r="E394" s="528"/>
      <c r="F394" s="528"/>
    </row>
    <row r="395" spans="1:6" x14ac:dyDescent="0.25">
      <c r="A395" s="528"/>
      <c r="B395" s="528"/>
      <c r="C395" s="528"/>
      <c r="D395" s="528"/>
      <c r="E395" s="528"/>
      <c r="F395" s="528"/>
    </row>
    <row r="396" spans="1:6" x14ac:dyDescent="0.25">
      <c r="A396" s="528"/>
      <c r="B396" s="528"/>
      <c r="C396" s="528"/>
      <c r="D396" s="528"/>
      <c r="E396" s="528"/>
      <c r="F396" s="528"/>
    </row>
    <row r="397" spans="1:6" x14ac:dyDescent="0.25">
      <c r="A397" s="528"/>
      <c r="B397" s="528"/>
      <c r="C397" s="528"/>
      <c r="D397" s="528"/>
      <c r="E397" s="528"/>
      <c r="F397" s="528"/>
    </row>
    <row r="398" spans="1:6" x14ac:dyDescent="0.25">
      <c r="A398" s="528"/>
      <c r="B398" s="528"/>
      <c r="C398" s="528"/>
      <c r="D398" s="528"/>
      <c r="E398" s="528"/>
      <c r="F398" s="528"/>
    </row>
    <row r="399" spans="1:6" x14ac:dyDescent="0.25">
      <c r="A399" s="528"/>
      <c r="B399" s="528"/>
      <c r="C399" s="528"/>
      <c r="D399" s="528"/>
      <c r="E399" s="528"/>
      <c r="F399" s="528"/>
    </row>
    <row r="400" spans="1:6" x14ac:dyDescent="0.25">
      <c r="A400" s="528"/>
      <c r="B400" s="528"/>
      <c r="C400" s="528"/>
      <c r="D400" s="528"/>
      <c r="E400" s="528"/>
      <c r="F400" s="528"/>
    </row>
    <row r="401" spans="1:6" x14ac:dyDescent="0.25">
      <c r="A401" s="528"/>
      <c r="B401" s="528"/>
      <c r="C401" s="528"/>
      <c r="D401" s="528"/>
      <c r="E401" s="528"/>
      <c r="F401" s="528"/>
    </row>
    <row r="402" spans="1:6" x14ac:dyDescent="0.25">
      <c r="A402" s="528"/>
      <c r="B402" s="528"/>
      <c r="C402" s="528"/>
      <c r="D402" s="528"/>
      <c r="E402" s="528"/>
      <c r="F402" s="528"/>
    </row>
    <row r="403" spans="1:6" x14ac:dyDescent="0.25">
      <c r="A403" s="528"/>
      <c r="B403" s="528"/>
      <c r="C403" s="528"/>
      <c r="D403" s="528"/>
      <c r="E403" s="528"/>
      <c r="F403" s="528"/>
    </row>
    <row r="404" spans="1:6" x14ac:dyDescent="0.25">
      <c r="A404" s="528"/>
      <c r="B404" s="528"/>
      <c r="C404" s="528"/>
      <c r="D404" s="528"/>
      <c r="E404" s="528"/>
      <c r="F404" s="528"/>
    </row>
    <row r="405" spans="1:6" x14ac:dyDescent="0.25">
      <c r="A405" s="528"/>
      <c r="B405" s="528"/>
      <c r="C405" s="528"/>
      <c r="D405" s="528"/>
      <c r="E405" s="528"/>
      <c r="F405" s="528"/>
    </row>
    <row r="406" spans="1:6" x14ac:dyDescent="0.25">
      <c r="A406" s="528"/>
      <c r="B406" s="528"/>
      <c r="C406" s="528"/>
      <c r="D406" s="528"/>
      <c r="E406" s="528"/>
      <c r="F406" s="528"/>
    </row>
    <row r="407" spans="1:6" x14ac:dyDescent="0.25">
      <c r="A407" s="528"/>
      <c r="B407" s="528"/>
      <c r="C407" s="528"/>
      <c r="D407" s="528"/>
      <c r="E407" s="528"/>
      <c r="F407" s="528"/>
    </row>
    <row r="408" spans="1:6" x14ac:dyDescent="0.25">
      <c r="A408" s="528"/>
      <c r="B408" s="528"/>
      <c r="C408" s="528"/>
      <c r="D408" s="528"/>
      <c r="E408" s="528"/>
      <c r="F408" s="528"/>
    </row>
    <row r="409" spans="1:6" x14ac:dyDescent="0.25">
      <c r="A409" s="528"/>
      <c r="B409" s="528"/>
      <c r="C409" s="528"/>
      <c r="D409" s="528"/>
      <c r="E409" s="528"/>
      <c r="F409" s="528"/>
    </row>
    <row r="410" spans="1:6" x14ac:dyDescent="0.25">
      <c r="A410" s="528"/>
      <c r="B410" s="528"/>
      <c r="C410" s="528"/>
      <c r="D410" s="528"/>
      <c r="E410" s="528"/>
      <c r="F410" s="528"/>
    </row>
    <row r="411" spans="1:6" x14ac:dyDescent="0.25">
      <c r="A411" s="528"/>
      <c r="B411" s="528"/>
      <c r="C411" s="528"/>
      <c r="D411" s="528"/>
      <c r="E411" s="528"/>
      <c r="F411" s="528"/>
    </row>
    <row r="412" spans="1:6" x14ac:dyDescent="0.25">
      <c r="A412" s="528"/>
      <c r="B412" s="528"/>
      <c r="C412" s="528"/>
      <c r="D412" s="528"/>
      <c r="E412" s="528"/>
      <c r="F412" s="528"/>
    </row>
    <row r="413" spans="1:6" x14ac:dyDescent="0.25">
      <c r="A413" s="528"/>
      <c r="B413" s="528"/>
      <c r="C413" s="528"/>
      <c r="D413" s="528"/>
      <c r="E413" s="528"/>
      <c r="F413" s="528"/>
    </row>
    <row r="414" spans="1:6" x14ac:dyDescent="0.25">
      <c r="A414" s="528"/>
      <c r="B414" s="528"/>
      <c r="C414" s="528"/>
      <c r="D414" s="528"/>
      <c r="E414" s="528"/>
      <c r="F414" s="528"/>
    </row>
    <row r="415" spans="1:6" x14ac:dyDescent="0.25">
      <c r="A415" s="528"/>
      <c r="B415" s="528"/>
      <c r="C415" s="528"/>
      <c r="D415" s="528"/>
      <c r="E415" s="528"/>
      <c r="F415" s="528"/>
    </row>
    <row r="416" spans="1:6" x14ac:dyDescent="0.25">
      <c r="A416" s="528"/>
      <c r="B416" s="528"/>
      <c r="C416" s="528"/>
      <c r="D416" s="528"/>
      <c r="E416" s="528"/>
      <c r="F416" s="528"/>
    </row>
    <row r="417" spans="1:6" x14ac:dyDescent="0.25">
      <c r="A417" s="528"/>
      <c r="B417" s="528"/>
      <c r="C417" s="528"/>
      <c r="D417" s="528"/>
      <c r="E417" s="528"/>
      <c r="F417" s="528"/>
    </row>
    <row r="418" spans="1:6" x14ac:dyDescent="0.25">
      <c r="A418" s="528"/>
      <c r="B418" s="528"/>
      <c r="C418" s="528"/>
      <c r="D418" s="528"/>
      <c r="E418" s="528"/>
      <c r="F418" s="528"/>
    </row>
    <row r="419" spans="1:6" x14ac:dyDescent="0.25">
      <c r="A419" s="528"/>
      <c r="B419" s="528"/>
      <c r="C419" s="528"/>
      <c r="D419" s="528"/>
      <c r="E419" s="528"/>
      <c r="F419" s="528"/>
    </row>
    <row r="420" spans="1:6" x14ac:dyDescent="0.25">
      <c r="A420" s="528"/>
      <c r="B420" s="528"/>
      <c r="C420" s="528"/>
      <c r="D420" s="528"/>
      <c r="E420" s="528"/>
      <c r="F420" s="528"/>
    </row>
    <row r="421" spans="1:6" x14ac:dyDescent="0.25">
      <c r="A421" s="528"/>
      <c r="B421" s="528"/>
      <c r="C421" s="528"/>
      <c r="D421" s="528"/>
      <c r="E421" s="528"/>
      <c r="F421" s="528"/>
    </row>
    <row r="422" spans="1:6" x14ac:dyDescent="0.25">
      <c r="A422" s="528"/>
      <c r="B422" s="528"/>
      <c r="C422" s="528"/>
      <c r="D422" s="528"/>
      <c r="E422" s="528"/>
      <c r="F422" s="528"/>
    </row>
    <row r="423" spans="1:6" x14ac:dyDescent="0.25">
      <c r="A423" s="528"/>
      <c r="B423" s="528"/>
      <c r="C423" s="528"/>
      <c r="D423" s="528"/>
      <c r="E423" s="528"/>
      <c r="F423" s="528"/>
    </row>
    <row r="424" spans="1:6" x14ac:dyDescent="0.25">
      <c r="A424" s="528"/>
      <c r="B424" s="528"/>
      <c r="C424" s="528"/>
      <c r="D424" s="528"/>
      <c r="E424" s="528"/>
      <c r="F424" s="528"/>
    </row>
    <row r="425" spans="1:6" x14ac:dyDescent="0.25">
      <c r="A425" s="528"/>
      <c r="B425" s="528"/>
      <c r="C425" s="528"/>
      <c r="D425" s="528"/>
      <c r="E425" s="528"/>
      <c r="F425" s="528"/>
    </row>
    <row r="426" spans="1:6" x14ac:dyDescent="0.25">
      <c r="A426" s="528"/>
      <c r="B426" s="528"/>
      <c r="C426" s="528"/>
      <c r="D426" s="528"/>
      <c r="E426" s="528"/>
      <c r="F426" s="528"/>
    </row>
    <row r="427" spans="1:6" x14ac:dyDescent="0.25">
      <c r="A427" s="528"/>
      <c r="B427" s="528"/>
      <c r="C427" s="528"/>
      <c r="D427" s="528"/>
      <c r="E427" s="528"/>
      <c r="F427" s="528"/>
    </row>
    <row r="428" spans="1:6" x14ac:dyDescent="0.25">
      <c r="A428" s="528"/>
      <c r="B428" s="528"/>
      <c r="C428" s="528"/>
      <c r="D428" s="528"/>
      <c r="E428" s="528"/>
      <c r="F428" s="528"/>
    </row>
    <row r="429" spans="1:6" x14ac:dyDescent="0.25">
      <c r="A429" s="528"/>
      <c r="B429" s="528"/>
      <c r="C429" s="528"/>
      <c r="D429" s="528"/>
      <c r="E429" s="528"/>
      <c r="F429" s="528"/>
    </row>
    <row r="430" spans="1:6" x14ac:dyDescent="0.25">
      <c r="A430" s="528"/>
      <c r="B430" s="528"/>
      <c r="C430" s="528"/>
      <c r="D430" s="528"/>
      <c r="E430" s="528"/>
      <c r="F430" s="528"/>
    </row>
    <row r="431" spans="1:6" x14ac:dyDescent="0.25">
      <c r="A431" s="528"/>
      <c r="B431" s="528"/>
      <c r="C431" s="528"/>
      <c r="D431" s="528"/>
      <c r="E431" s="528"/>
      <c r="F431" s="528"/>
    </row>
    <row r="432" spans="1:6" x14ac:dyDescent="0.25">
      <c r="A432" s="528"/>
      <c r="B432" s="528"/>
      <c r="C432" s="528"/>
      <c r="D432" s="528"/>
      <c r="E432" s="528"/>
      <c r="F432" s="528"/>
    </row>
    <row r="433" spans="1:6" x14ac:dyDescent="0.25">
      <c r="A433" s="528"/>
      <c r="B433" s="528"/>
      <c r="C433" s="528"/>
      <c r="D433" s="528"/>
      <c r="E433" s="528"/>
      <c r="F433" s="528"/>
    </row>
    <row r="434" spans="1:6" x14ac:dyDescent="0.25">
      <c r="A434" s="528"/>
      <c r="B434" s="528"/>
      <c r="C434" s="528"/>
      <c r="D434" s="528"/>
      <c r="E434" s="528"/>
      <c r="F434" s="528"/>
    </row>
    <row r="435" spans="1:6" x14ac:dyDescent="0.25">
      <c r="A435" s="528"/>
      <c r="B435" s="528"/>
      <c r="C435" s="528"/>
      <c r="D435" s="528"/>
      <c r="E435" s="528"/>
      <c r="F435" s="528"/>
    </row>
    <row r="436" spans="1:6" x14ac:dyDescent="0.25">
      <c r="A436" s="528"/>
      <c r="B436" s="528"/>
      <c r="C436" s="528"/>
      <c r="D436" s="528"/>
      <c r="E436" s="528"/>
      <c r="F436" s="528"/>
    </row>
    <row r="437" spans="1:6" x14ac:dyDescent="0.25">
      <c r="A437" s="528"/>
      <c r="B437" s="528"/>
      <c r="C437" s="528"/>
      <c r="D437" s="528"/>
      <c r="E437" s="528"/>
      <c r="F437" s="528"/>
    </row>
    <row r="438" spans="1:6" x14ac:dyDescent="0.25">
      <c r="A438" s="528"/>
      <c r="B438" s="528"/>
      <c r="C438" s="528"/>
      <c r="D438" s="528"/>
      <c r="E438" s="528"/>
      <c r="F438" s="528"/>
    </row>
    <row r="439" spans="1:6" x14ac:dyDescent="0.25">
      <c r="A439" s="528"/>
      <c r="B439" s="528"/>
      <c r="C439" s="528"/>
      <c r="D439" s="528"/>
      <c r="E439" s="528"/>
      <c r="F439" s="528"/>
    </row>
    <row r="440" spans="1:6" x14ac:dyDescent="0.25">
      <c r="A440" s="528"/>
      <c r="B440" s="528"/>
      <c r="C440" s="528"/>
      <c r="D440" s="528"/>
      <c r="E440" s="528"/>
      <c r="F440" s="528"/>
    </row>
    <row r="441" spans="1:6" x14ac:dyDescent="0.25">
      <c r="A441" s="528"/>
      <c r="B441" s="528"/>
      <c r="C441" s="528"/>
      <c r="D441" s="528"/>
      <c r="E441" s="528"/>
      <c r="F441" s="528"/>
    </row>
    <row r="442" spans="1:6" x14ac:dyDescent="0.25">
      <c r="A442" s="528"/>
      <c r="B442" s="528"/>
      <c r="C442" s="528"/>
      <c r="D442" s="528"/>
      <c r="E442" s="528"/>
      <c r="F442" s="528"/>
    </row>
    <row r="443" spans="1:6" x14ac:dyDescent="0.25">
      <c r="A443" s="528"/>
      <c r="B443" s="528"/>
      <c r="C443" s="528"/>
      <c r="D443" s="528"/>
      <c r="E443" s="528"/>
      <c r="F443" s="528"/>
    </row>
    <row r="444" spans="1:6" x14ac:dyDescent="0.25">
      <c r="A444" s="528"/>
      <c r="B444" s="528"/>
      <c r="C444" s="528"/>
      <c r="D444" s="528"/>
      <c r="E444" s="528"/>
      <c r="F444" s="528"/>
    </row>
    <row r="445" spans="1:6" x14ac:dyDescent="0.25">
      <c r="A445" s="528"/>
      <c r="B445" s="528"/>
      <c r="C445" s="528"/>
      <c r="D445" s="528"/>
      <c r="E445" s="528"/>
      <c r="F445" s="528"/>
    </row>
    <row r="446" spans="1:6" x14ac:dyDescent="0.25">
      <c r="A446" s="528"/>
      <c r="B446" s="528"/>
      <c r="C446" s="528"/>
      <c r="D446" s="528"/>
      <c r="E446" s="528"/>
      <c r="F446" s="528"/>
    </row>
    <row r="447" spans="1:6" x14ac:dyDescent="0.25">
      <c r="A447" s="528"/>
      <c r="B447" s="528"/>
      <c r="C447" s="528"/>
      <c r="D447" s="528"/>
      <c r="E447" s="528"/>
      <c r="F447" s="528"/>
    </row>
    <row r="448" spans="1:6" x14ac:dyDescent="0.25">
      <c r="A448" s="528"/>
      <c r="B448" s="528"/>
      <c r="C448" s="528"/>
      <c r="D448" s="528"/>
      <c r="E448" s="528"/>
      <c r="F448" s="528"/>
    </row>
    <row r="449" spans="1:6" x14ac:dyDescent="0.25">
      <c r="A449" s="528"/>
      <c r="B449" s="528"/>
      <c r="C449" s="528"/>
      <c r="D449" s="528"/>
      <c r="E449" s="528"/>
      <c r="F449" s="528"/>
    </row>
    <row r="450" spans="1:6" x14ac:dyDescent="0.25">
      <c r="A450" s="528"/>
      <c r="B450" s="528"/>
      <c r="C450" s="528"/>
      <c r="D450" s="528"/>
      <c r="E450" s="528"/>
      <c r="F450" s="528"/>
    </row>
    <row r="451" spans="1:6" x14ac:dyDescent="0.25">
      <c r="A451" s="528"/>
      <c r="B451" s="528"/>
      <c r="C451" s="528"/>
      <c r="D451" s="528"/>
      <c r="E451" s="528"/>
      <c r="F451" s="528"/>
    </row>
    <row r="452" spans="1:6" x14ac:dyDescent="0.25">
      <c r="A452" s="528"/>
      <c r="B452" s="528"/>
      <c r="C452" s="528"/>
      <c r="D452" s="528"/>
      <c r="E452" s="528"/>
      <c r="F452" s="528"/>
    </row>
    <row r="453" spans="1:6" x14ac:dyDescent="0.25">
      <c r="A453" s="528"/>
      <c r="B453" s="528"/>
      <c r="C453" s="528"/>
      <c r="D453" s="528"/>
      <c r="E453" s="528"/>
      <c r="F453" s="528"/>
    </row>
    <row r="454" spans="1:6" x14ac:dyDescent="0.25">
      <c r="A454" s="528"/>
      <c r="B454" s="528"/>
      <c r="C454" s="528"/>
      <c r="D454" s="528"/>
      <c r="E454" s="528"/>
      <c r="F454" s="528"/>
    </row>
    <row r="455" spans="1:6" x14ac:dyDescent="0.25">
      <c r="A455" s="528"/>
      <c r="B455" s="528"/>
      <c r="C455" s="528"/>
      <c r="D455" s="528"/>
      <c r="E455" s="528"/>
      <c r="F455" s="528"/>
    </row>
    <row r="456" spans="1:6" x14ac:dyDescent="0.25">
      <c r="A456" s="528"/>
      <c r="B456" s="528"/>
      <c r="C456" s="528"/>
      <c r="D456" s="528"/>
      <c r="E456" s="528"/>
      <c r="F456" s="528"/>
    </row>
    <row r="457" spans="1:6" x14ac:dyDescent="0.25">
      <c r="A457" s="528"/>
      <c r="B457" s="528"/>
      <c r="C457" s="528"/>
      <c r="D457" s="528"/>
      <c r="E457" s="528"/>
      <c r="F457" s="528"/>
    </row>
    <row r="458" spans="1:6" x14ac:dyDescent="0.25">
      <c r="A458" s="528"/>
      <c r="B458" s="528"/>
      <c r="C458" s="528"/>
      <c r="D458" s="528"/>
      <c r="E458" s="528"/>
      <c r="F458" s="528"/>
    </row>
    <row r="459" spans="1:6" x14ac:dyDescent="0.25">
      <c r="A459" s="528"/>
      <c r="B459" s="528"/>
      <c r="C459" s="528"/>
      <c r="D459" s="528"/>
      <c r="E459" s="528"/>
      <c r="F459" s="528"/>
    </row>
    <row r="460" spans="1:6" x14ac:dyDescent="0.25">
      <c r="A460" s="528"/>
      <c r="B460" s="528"/>
      <c r="C460" s="528"/>
      <c r="D460" s="528"/>
      <c r="E460" s="528"/>
      <c r="F460" s="528"/>
    </row>
    <row r="461" spans="1:6" x14ac:dyDescent="0.25">
      <c r="A461" s="528"/>
      <c r="B461" s="528"/>
      <c r="C461" s="528"/>
      <c r="D461" s="528"/>
      <c r="E461" s="528"/>
      <c r="F461" s="528"/>
    </row>
    <row r="462" spans="1:6" x14ac:dyDescent="0.25">
      <c r="A462" s="528"/>
      <c r="B462" s="528"/>
      <c r="C462" s="528"/>
      <c r="D462" s="528"/>
      <c r="E462" s="528"/>
      <c r="F462" s="528"/>
    </row>
    <row r="463" spans="1:6" x14ac:dyDescent="0.25">
      <c r="A463" s="528"/>
      <c r="B463" s="528"/>
      <c r="C463" s="528"/>
      <c r="D463" s="528"/>
      <c r="E463" s="528"/>
      <c r="F463" s="528"/>
    </row>
    <row r="464" spans="1:6" x14ac:dyDescent="0.25">
      <c r="A464" s="528"/>
      <c r="B464" s="528"/>
      <c r="C464" s="528"/>
      <c r="D464" s="528"/>
      <c r="E464" s="528"/>
      <c r="F464" s="528"/>
    </row>
    <row r="465" spans="1:6" x14ac:dyDescent="0.25">
      <c r="A465" s="528"/>
      <c r="B465" s="528"/>
      <c r="C465" s="528"/>
      <c r="D465" s="528"/>
      <c r="E465" s="528"/>
      <c r="F465" s="528"/>
    </row>
    <row r="466" spans="1:6" x14ac:dyDescent="0.25">
      <c r="A466" s="528"/>
      <c r="B466" s="528"/>
      <c r="C466" s="528"/>
      <c r="D466" s="528"/>
      <c r="E466" s="528"/>
      <c r="F466" s="528"/>
    </row>
    <row r="467" spans="1:6" x14ac:dyDescent="0.25">
      <c r="A467" s="528"/>
      <c r="B467" s="528"/>
      <c r="C467" s="528"/>
      <c r="D467" s="528"/>
      <c r="E467" s="528"/>
      <c r="F467" s="528"/>
    </row>
    <row r="468" spans="1:6" x14ac:dyDescent="0.25">
      <c r="A468" s="528"/>
      <c r="B468" s="528"/>
      <c r="C468" s="528"/>
      <c r="D468" s="528"/>
      <c r="E468" s="528"/>
      <c r="F468" s="528"/>
    </row>
    <row r="469" spans="1:6" x14ac:dyDescent="0.25">
      <c r="A469" s="528"/>
      <c r="B469" s="528"/>
      <c r="C469" s="528"/>
      <c r="D469" s="528"/>
      <c r="E469" s="528"/>
      <c r="F469" s="528"/>
    </row>
    <row r="470" spans="1:6" x14ac:dyDescent="0.25">
      <c r="A470" s="528"/>
      <c r="B470" s="528"/>
      <c r="C470" s="528"/>
      <c r="D470" s="528"/>
      <c r="E470" s="528"/>
      <c r="F470" s="528"/>
    </row>
    <row r="471" spans="1:6" x14ac:dyDescent="0.25">
      <c r="A471" s="528"/>
      <c r="B471" s="528"/>
      <c r="C471" s="528"/>
      <c r="D471" s="528"/>
      <c r="E471" s="528"/>
      <c r="F471" s="528"/>
    </row>
    <row r="472" spans="1:6" x14ac:dyDescent="0.25">
      <c r="A472" s="528"/>
      <c r="B472" s="528"/>
      <c r="C472" s="528"/>
      <c r="D472" s="528"/>
      <c r="E472" s="528"/>
      <c r="F472" s="528"/>
    </row>
    <row r="473" spans="1:6" x14ac:dyDescent="0.25">
      <c r="A473" s="528"/>
      <c r="B473" s="528"/>
      <c r="C473" s="528"/>
      <c r="D473" s="528"/>
      <c r="E473" s="528"/>
      <c r="F473" s="528"/>
    </row>
    <row r="474" spans="1:6" x14ac:dyDescent="0.25">
      <c r="A474" s="528"/>
      <c r="B474" s="528"/>
      <c r="C474" s="528"/>
      <c r="D474" s="528"/>
      <c r="E474" s="528"/>
      <c r="F474" s="528"/>
    </row>
    <row r="475" spans="1:6" x14ac:dyDescent="0.25">
      <c r="A475" s="528"/>
      <c r="B475" s="528"/>
      <c r="C475" s="528"/>
      <c r="D475" s="528"/>
      <c r="E475" s="528"/>
      <c r="F475" s="528"/>
    </row>
    <row r="476" spans="1:6" x14ac:dyDescent="0.25">
      <c r="A476" s="528"/>
      <c r="B476" s="528"/>
      <c r="C476" s="528"/>
      <c r="D476" s="528"/>
      <c r="E476" s="528"/>
      <c r="F476" s="528"/>
    </row>
    <row r="477" spans="1:6" x14ac:dyDescent="0.25">
      <c r="A477" s="528"/>
      <c r="B477" s="528"/>
      <c r="C477" s="528"/>
      <c r="D477" s="528"/>
      <c r="E477" s="528"/>
      <c r="F477" s="528"/>
    </row>
    <row r="478" spans="1:6" x14ac:dyDescent="0.25">
      <c r="A478" s="528"/>
      <c r="B478" s="528"/>
      <c r="C478" s="528"/>
      <c r="D478" s="528"/>
      <c r="E478" s="528"/>
      <c r="F478" s="528"/>
    </row>
    <row r="479" spans="1:6" x14ac:dyDescent="0.25">
      <c r="A479" s="528"/>
      <c r="B479" s="528"/>
      <c r="C479" s="528"/>
      <c r="D479" s="528"/>
      <c r="E479" s="528"/>
      <c r="F479" s="528"/>
    </row>
    <row r="480" spans="1:6" x14ac:dyDescent="0.25">
      <c r="A480" s="528"/>
      <c r="B480" s="528"/>
      <c r="C480" s="528"/>
      <c r="D480" s="528"/>
      <c r="E480" s="528"/>
      <c r="F480" s="528"/>
    </row>
    <row r="481" spans="1:6" x14ac:dyDescent="0.25">
      <c r="A481" s="528"/>
      <c r="B481" s="528"/>
      <c r="C481" s="528"/>
      <c r="D481" s="528"/>
      <c r="E481" s="528"/>
      <c r="F481" s="528"/>
    </row>
    <row r="482" spans="1:6" x14ac:dyDescent="0.25">
      <c r="A482" s="528"/>
      <c r="B482" s="528"/>
      <c r="C482" s="528"/>
      <c r="D482" s="528"/>
      <c r="E482" s="528"/>
      <c r="F482" s="528"/>
    </row>
    <row r="483" spans="1:6" x14ac:dyDescent="0.25">
      <c r="A483" s="528"/>
      <c r="B483" s="528"/>
      <c r="C483" s="528"/>
      <c r="D483" s="528"/>
      <c r="E483" s="528"/>
      <c r="F483" s="528"/>
    </row>
    <row r="484" spans="1:6" x14ac:dyDescent="0.25">
      <c r="A484" s="528"/>
      <c r="B484" s="528"/>
      <c r="C484" s="528"/>
      <c r="D484" s="528"/>
      <c r="E484" s="528"/>
      <c r="F484" s="528"/>
    </row>
    <row r="485" spans="1:6" x14ac:dyDescent="0.25">
      <c r="A485" s="528"/>
      <c r="B485" s="528"/>
      <c r="C485" s="528"/>
      <c r="D485" s="528"/>
      <c r="E485" s="528"/>
      <c r="F485" s="528"/>
    </row>
    <row r="486" spans="1:6" x14ac:dyDescent="0.25">
      <c r="A486" s="528"/>
      <c r="B486" s="528"/>
      <c r="C486" s="528"/>
      <c r="D486" s="528"/>
      <c r="E486" s="528"/>
      <c r="F486" s="528"/>
    </row>
    <row r="487" spans="1:6" x14ac:dyDescent="0.25">
      <c r="A487" s="528"/>
      <c r="B487" s="528"/>
      <c r="C487" s="528"/>
      <c r="D487" s="528"/>
      <c r="E487" s="528"/>
      <c r="F487" s="528"/>
    </row>
    <row r="488" spans="1:6" x14ac:dyDescent="0.25">
      <c r="A488" s="528"/>
      <c r="B488" s="528"/>
      <c r="C488" s="528"/>
      <c r="D488" s="528"/>
      <c r="E488" s="528"/>
      <c r="F488" s="528"/>
    </row>
    <row r="489" spans="1:6" x14ac:dyDescent="0.25">
      <c r="A489" s="528"/>
      <c r="B489" s="528"/>
      <c r="C489" s="528"/>
      <c r="D489" s="528"/>
      <c r="E489" s="528"/>
      <c r="F489" s="528"/>
    </row>
    <row r="490" spans="1:6" x14ac:dyDescent="0.25">
      <c r="A490" s="528"/>
      <c r="B490" s="528"/>
      <c r="C490" s="528"/>
      <c r="D490" s="528"/>
      <c r="E490" s="528"/>
      <c r="F490" s="528"/>
    </row>
    <row r="491" spans="1:6" x14ac:dyDescent="0.25">
      <c r="A491" s="528"/>
      <c r="B491" s="528"/>
      <c r="C491" s="528"/>
      <c r="D491" s="528"/>
      <c r="E491" s="528"/>
      <c r="F491" s="528"/>
    </row>
    <row r="492" spans="1:6" x14ac:dyDescent="0.25">
      <c r="A492" s="528"/>
      <c r="B492" s="528"/>
      <c r="C492" s="528"/>
      <c r="D492" s="528"/>
      <c r="E492" s="528"/>
      <c r="F492" s="528"/>
    </row>
    <row r="493" spans="1:6" x14ac:dyDescent="0.25">
      <c r="A493" s="528"/>
      <c r="B493" s="528"/>
      <c r="C493" s="528"/>
      <c r="D493" s="528"/>
      <c r="E493" s="528"/>
      <c r="F493" s="528"/>
    </row>
    <row r="494" spans="1:6" x14ac:dyDescent="0.25">
      <c r="A494" s="528"/>
      <c r="B494" s="528"/>
      <c r="C494" s="528"/>
      <c r="D494" s="528"/>
      <c r="E494" s="528"/>
      <c r="F494" s="528"/>
    </row>
    <row r="495" spans="1:6" x14ac:dyDescent="0.25">
      <c r="A495" s="528"/>
      <c r="B495" s="528"/>
      <c r="C495" s="528"/>
      <c r="D495" s="528"/>
      <c r="E495" s="528"/>
      <c r="F495" s="528"/>
    </row>
    <row r="496" spans="1:6" x14ac:dyDescent="0.25">
      <c r="A496" s="528"/>
      <c r="B496" s="528"/>
      <c r="C496" s="528"/>
      <c r="D496" s="528"/>
      <c r="E496" s="528"/>
      <c r="F496" s="528"/>
    </row>
    <row r="497" spans="1:6" x14ac:dyDescent="0.25">
      <c r="A497" s="528"/>
      <c r="B497" s="528"/>
      <c r="C497" s="528"/>
      <c r="D497" s="528"/>
      <c r="E497" s="528"/>
      <c r="F497" s="528"/>
    </row>
    <row r="498" spans="1:6" x14ac:dyDescent="0.25">
      <c r="A498" s="528"/>
      <c r="B498" s="528"/>
      <c r="C498" s="528"/>
      <c r="D498" s="528"/>
      <c r="E498" s="528"/>
      <c r="F498" s="528"/>
    </row>
    <row r="499" spans="1:6" x14ac:dyDescent="0.25">
      <c r="A499" s="528"/>
      <c r="B499" s="528"/>
      <c r="C499" s="528"/>
      <c r="D499" s="528"/>
      <c r="E499" s="528"/>
      <c r="F499" s="528"/>
    </row>
    <row r="500" spans="1:6" x14ac:dyDescent="0.25">
      <c r="A500" s="528"/>
      <c r="B500" s="528"/>
      <c r="C500" s="528"/>
      <c r="D500" s="528"/>
      <c r="E500" s="528"/>
      <c r="F500" s="528"/>
    </row>
    <row r="501" spans="1:6" x14ac:dyDescent="0.25">
      <c r="A501" s="528"/>
      <c r="B501" s="528"/>
      <c r="C501" s="528"/>
      <c r="D501" s="528"/>
      <c r="E501" s="528"/>
      <c r="F501" s="528"/>
    </row>
    <row r="502" spans="1:6" x14ac:dyDescent="0.25">
      <c r="A502" s="528"/>
      <c r="B502" s="528"/>
      <c r="C502" s="528"/>
      <c r="D502" s="528"/>
      <c r="E502" s="528"/>
      <c r="F502" s="528"/>
    </row>
    <row r="503" spans="1:6" x14ac:dyDescent="0.25">
      <c r="A503" s="528"/>
      <c r="B503" s="528"/>
      <c r="C503" s="528"/>
      <c r="D503" s="528"/>
      <c r="E503" s="528"/>
      <c r="F503" s="528"/>
    </row>
    <row r="504" spans="1:6" x14ac:dyDescent="0.25">
      <c r="A504" s="528"/>
      <c r="B504" s="528"/>
      <c r="C504" s="528"/>
      <c r="D504" s="528"/>
      <c r="E504" s="528"/>
      <c r="F504" s="528"/>
    </row>
    <row r="505" spans="1:6" x14ac:dyDescent="0.25">
      <c r="A505" s="528"/>
      <c r="B505" s="528"/>
      <c r="C505" s="528"/>
      <c r="D505" s="528"/>
      <c r="E505" s="528"/>
      <c r="F505" s="528"/>
    </row>
    <row r="506" spans="1:6" x14ac:dyDescent="0.25">
      <c r="A506" s="528"/>
      <c r="B506" s="528"/>
      <c r="C506" s="528"/>
      <c r="D506" s="528"/>
      <c r="E506" s="528"/>
      <c r="F506" s="528"/>
    </row>
    <row r="507" spans="1:6" x14ac:dyDescent="0.25">
      <c r="A507" s="528"/>
      <c r="B507" s="528"/>
      <c r="C507" s="528"/>
      <c r="D507" s="528"/>
      <c r="E507" s="528"/>
      <c r="F507" s="528"/>
    </row>
    <row r="508" spans="1:6" x14ac:dyDescent="0.25">
      <c r="A508" s="528"/>
      <c r="B508" s="528"/>
      <c r="C508" s="528"/>
      <c r="D508" s="528"/>
      <c r="E508" s="528"/>
      <c r="F508" s="528"/>
    </row>
    <row r="509" spans="1:6" x14ac:dyDescent="0.25">
      <c r="A509" s="528"/>
      <c r="B509" s="528"/>
      <c r="C509" s="528"/>
      <c r="D509" s="528"/>
      <c r="E509" s="528"/>
      <c r="F509" s="528"/>
    </row>
    <row r="510" spans="1:6" x14ac:dyDescent="0.25">
      <c r="A510" s="528"/>
      <c r="B510" s="528"/>
      <c r="C510" s="528"/>
      <c r="D510" s="528"/>
      <c r="E510" s="528"/>
      <c r="F510" s="528"/>
    </row>
    <row r="511" spans="1:6" x14ac:dyDescent="0.25">
      <c r="A511" s="528"/>
      <c r="B511" s="528"/>
      <c r="C511" s="528"/>
      <c r="D511" s="528"/>
      <c r="E511" s="528"/>
      <c r="F511" s="528"/>
    </row>
    <row r="512" spans="1:6" x14ac:dyDescent="0.25">
      <c r="A512" s="528"/>
      <c r="B512" s="528"/>
      <c r="C512" s="528"/>
      <c r="D512" s="528"/>
      <c r="E512" s="528"/>
      <c r="F512" s="528"/>
    </row>
    <row r="513" spans="1:6" x14ac:dyDescent="0.25">
      <c r="A513" s="528"/>
      <c r="B513" s="528"/>
      <c r="C513" s="528"/>
      <c r="D513" s="528"/>
      <c r="E513" s="528"/>
      <c r="F513" s="528"/>
    </row>
    <row r="514" spans="1:6" x14ac:dyDescent="0.25">
      <c r="A514" s="528"/>
      <c r="B514" s="528"/>
      <c r="C514" s="528"/>
      <c r="D514" s="528"/>
      <c r="E514" s="528"/>
      <c r="F514" s="528"/>
    </row>
    <row r="515" spans="1:6" x14ac:dyDescent="0.25">
      <c r="A515" s="528"/>
      <c r="B515" s="528"/>
      <c r="C515" s="528"/>
      <c r="D515" s="528"/>
      <c r="E515" s="528"/>
      <c r="F515" s="528"/>
    </row>
    <row r="516" spans="1:6" x14ac:dyDescent="0.25">
      <c r="A516" s="528"/>
      <c r="B516" s="528"/>
      <c r="C516" s="528"/>
      <c r="D516" s="528"/>
      <c r="E516" s="528"/>
      <c r="F516" s="528"/>
    </row>
    <row r="517" spans="1:6" x14ac:dyDescent="0.25">
      <c r="A517" s="528"/>
      <c r="B517" s="528"/>
      <c r="C517" s="528"/>
      <c r="D517" s="528"/>
      <c r="E517" s="528"/>
      <c r="F517" s="528"/>
    </row>
    <row r="518" spans="1:6" x14ac:dyDescent="0.25">
      <c r="A518" s="528"/>
      <c r="B518" s="528"/>
      <c r="C518" s="528"/>
      <c r="D518" s="528"/>
      <c r="E518" s="528"/>
      <c r="F518" s="528"/>
    </row>
    <row r="519" spans="1:6" x14ac:dyDescent="0.25">
      <c r="A519" s="528"/>
      <c r="B519" s="528"/>
      <c r="C519" s="528"/>
      <c r="D519" s="528"/>
      <c r="E519" s="528"/>
      <c r="F519" s="528"/>
    </row>
    <row r="520" spans="1:6" x14ac:dyDescent="0.25">
      <c r="A520" s="528"/>
      <c r="B520" s="528"/>
      <c r="C520" s="528"/>
      <c r="D520" s="528"/>
      <c r="E520" s="528"/>
      <c r="F520" s="528"/>
    </row>
    <row r="521" spans="1:6" x14ac:dyDescent="0.25">
      <c r="A521" s="528"/>
      <c r="B521" s="528"/>
      <c r="C521" s="528"/>
      <c r="D521" s="528"/>
      <c r="E521" s="528"/>
      <c r="F521" s="528"/>
    </row>
    <row r="522" spans="1:6" x14ac:dyDescent="0.25">
      <c r="A522" s="528"/>
      <c r="B522" s="528"/>
      <c r="C522" s="528"/>
      <c r="D522" s="528"/>
      <c r="E522" s="528"/>
      <c r="F522" s="528"/>
    </row>
    <row r="523" spans="1:6" x14ac:dyDescent="0.25">
      <c r="A523" s="528"/>
      <c r="B523" s="528"/>
      <c r="C523" s="528"/>
      <c r="D523" s="528"/>
      <c r="E523" s="528"/>
      <c r="F523" s="528"/>
    </row>
    <row r="524" spans="1:6" x14ac:dyDescent="0.25">
      <c r="A524" s="528"/>
      <c r="B524" s="528"/>
      <c r="C524" s="528"/>
      <c r="D524" s="528"/>
      <c r="E524" s="528"/>
      <c r="F524" s="528"/>
    </row>
    <row r="525" spans="1:6" x14ac:dyDescent="0.25">
      <c r="A525" s="528"/>
      <c r="B525" s="528"/>
      <c r="C525" s="528"/>
      <c r="D525" s="528"/>
      <c r="E525" s="528"/>
      <c r="F525" s="528"/>
    </row>
    <row r="526" spans="1:6" x14ac:dyDescent="0.25">
      <c r="A526" s="528"/>
      <c r="B526" s="528"/>
      <c r="C526" s="528"/>
      <c r="D526" s="528"/>
      <c r="E526" s="528"/>
      <c r="F526" s="528"/>
    </row>
    <row r="527" spans="1:6" x14ac:dyDescent="0.25">
      <c r="A527" s="528"/>
      <c r="B527" s="528"/>
      <c r="C527" s="528"/>
      <c r="D527" s="528"/>
      <c r="E527" s="528"/>
      <c r="F527" s="528"/>
    </row>
    <row r="528" spans="1:6" x14ac:dyDescent="0.25">
      <c r="A528" s="528"/>
      <c r="B528" s="528"/>
      <c r="C528" s="528"/>
      <c r="D528" s="528"/>
      <c r="E528" s="528"/>
      <c r="F528" s="528"/>
    </row>
    <row r="529" spans="1:6" x14ac:dyDescent="0.25">
      <c r="A529" s="528"/>
      <c r="B529" s="528"/>
      <c r="C529" s="528"/>
      <c r="D529" s="528"/>
      <c r="E529" s="528"/>
      <c r="F529" s="528"/>
    </row>
    <row r="530" spans="1:6" x14ac:dyDescent="0.25">
      <c r="A530" s="528"/>
      <c r="B530" s="528"/>
      <c r="C530" s="528"/>
      <c r="D530" s="528"/>
      <c r="E530" s="528"/>
      <c r="F530" s="528"/>
    </row>
    <row r="531" spans="1:6" x14ac:dyDescent="0.25">
      <c r="A531" s="528"/>
      <c r="B531" s="528"/>
      <c r="C531" s="528"/>
      <c r="D531" s="528"/>
      <c r="E531" s="528"/>
      <c r="F531" s="528"/>
    </row>
    <row r="532" spans="1:6" x14ac:dyDescent="0.25">
      <c r="A532" s="528"/>
      <c r="B532" s="528"/>
      <c r="C532" s="528"/>
      <c r="D532" s="528"/>
      <c r="E532" s="528"/>
      <c r="F532" s="528"/>
    </row>
    <row r="533" spans="1:6" x14ac:dyDescent="0.25">
      <c r="A533" s="528"/>
      <c r="B533" s="528"/>
      <c r="C533" s="528"/>
      <c r="D533" s="528"/>
      <c r="E533" s="528"/>
      <c r="F533" s="528"/>
    </row>
    <row r="534" spans="1:6" x14ac:dyDescent="0.25">
      <c r="A534" s="528"/>
      <c r="B534" s="528"/>
      <c r="C534" s="528"/>
      <c r="D534" s="528"/>
      <c r="E534" s="528"/>
      <c r="F534" s="528"/>
    </row>
    <row r="535" spans="1:6" x14ac:dyDescent="0.25">
      <c r="A535" s="528"/>
      <c r="B535" s="528"/>
      <c r="C535" s="528"/>
      <c r="D535" s="528"/>
      <c r="E535" s="528"/>
      <c r="F535" s="528"/>
    </row>
    <row r="536" spans="1:6" x14ac:dyDescent="0.25">
      <c r="A536" s="528"/>
      <c r="B536" s="528"/>
      <c r="C536" s="528"/>
      <c r="D536" s="528"/>
      <c r="E536" s="528"/>
      <c r="F536" s="528"/>
    </row>
    <row r="537" spans="1:6" x14ac:dyDescent="0.25">
      <c r="A537" s="528"/>
      <c r="B537" s="528"/>
      <c r="C537" s="528"/>
      <c r="D537" s="528"/>
      <c r="E537" s="528"/>
      <c r="F537" s="528"/>
    </row>
    <row r="538" spans="1:6" x14ac:dyDescent="0.25">
      <c r="A538" s="528"/>
      <c r="B538" s="528"/>
      <c r="C538" s="528"/>
      <c r="D538" s="528"/>
      <c r="E538" s="528"/>
      <c r="F538" s="528"/>
    </row>
    <row r="539" spans="1:6" x14ac:dyDescent="0.25">
      <c r="A539" s="528"/>
      <c r="B539" s="528"/>
      <c r="C539" s="528"/>
      <c r="D539" s="528"/>
      <c r="E539" s="528"/>
      <c r="F539" s="528"/>
    </row>
    <row r="540" spans="1:6" x14ac:dyDescent="0.25">
      <c r="A540" s="528"/>
      <c r="B540" s="528"/>
      <c r="C540" s="528"/>
      <c r="D540" s="528"/>
      <c r="E540" s="528"/>
      <c r="F540" s="528"/>
    </row>
    <row r="541" spans="1:6" x14ac:dyDescent="0.25">
      <c r="A541" s="528"/>
      <c r="B541" s="528"/>
      <c r="C541" s="528"/>
      <c r="D541" s="528"/>
      <c r="E541" s="528"/>
      <c r="F541" s="528"/>
    </row>
    <row r="542" spans="1:6" x14ac:dyDescent="0.25">
      <c r="A542" s="528"/>
      <c r="B542" s="528"/>
      <c r="C542" s="528"/>
      <c r="D542" s="528"/>
      <c r="E542" s="528"/>
      <c r="F542" s="528"/>
    </row>
    <row r="543" spans="1:6" x14ac:dyDescent="0.25">
      <c r="A543" s="528"/>
      <c r="B543" s="528"/>
      <c r="C543" s="528"/>
      <c r="D543" s="528"/>
      <c r="E543" s="528"/>
      <c r="F543" s="528"/>
    </row>
    <row r="544" spans="1:6" x14ac:dyDescent="0.25">
      <c r="A544" s="528"/>
      <c r="B544" s="528"/>
      <c r="C544" s="528"/>
      <c r="D544" s="528"/>
      <c r="E544" s="528"/>
      <c r="F544" s="528"/>
    </row>
    <row r="545" spans="1:6" x14ac:dyDescent="0.25">
      <c r="A545" s="528"/>
      <c r="B545" s="528"/>
      <c r="C545" s="528"/>
      <c r="D545" s="528"/>
      <c r="E545" s="528"/>
      <c r="F545" s="528"/>
    </row>
    <row r="546" spans="1:6" x14ac:dyDescent="0.25">
      <c r="A546" s="528"/>
      <c r="B546" s="528"/>
      <c r="C546" s="528"/>
      <c r="D546" s="528"/>
      <c r="E546" s="528"/>
      <c r="F546" s="528"/>
    </row>
    <row r="547" spans="1:6" x14ac:dyDescent="0.25">
      <c r="A547" s="528"/>
      <c r="B547" s="528"/>
      <c r="C547" s="528"/>
      <c r="D547" s="528"/>
      <c r="E547" s="528"/>
      <c r="F547" s="528"/>
    </row>
    <row r="548" spans="1:6" x14ac:dyDescent="0.25">
      <c r="A548" s="528"/>
      <c r="B548" s="528"/>
      <c r="C548" s="528"/>
      <c r="D548" s="528"/>
      <c r="E548" s="528"/>
      <c r="F548" s="528"/>
    </row>
    <row r="549" spans="1:6" x14ac:dyDescent="0.25">
      <c r="A549" s="528"/>
      <c r="B549" s="528"/>
      <c r="C549" s="528"/>
      <c r="D549" s="528"/>
      <c r="E549" s="528"/>
      <c r="F549" s="528"/>
    </row>
    <row r="550" spans="1:6" x14ac:dyDescent="0.25">
      <c r="A550" s="528"/>
      <c r="B550" s="528"/>
      <c r="C550" s="528"/>
      <c r="D550" s="528"/>
      <c r="E550" s="528"/>
      <c r="F550" s="528"/>
    </row>
    <row r="551" spans="1:6" x14ac:dyDescent="0.25">
      <c r="A551" s="528"/>
      <c r="B551" s="528"/>
      <c r="C551" s="528"/>
      <c r="D551" s="528"/>
      <c r="E551" s="528"/>
      <c r="F551" s="528"/>
    </row>
    <row r="552" spans="1:6" x14ac:dyDescent="0.25">
      <c r="A552" s="528"/>
      <c r="B552" s="528"/>
      <c r="C552" s="528"/>
      <c r="D552" s="528"/>
      <c r="E552" s="528"/>
      <c r="F552" s="528"/>
    </row>
    <row r="553" spans="1:6" x14ac:dyDescent="0.25">
      <c r="A553" s="528"/>
      <c r="B553" s="528"/>
      <c r="C553" s="528"/>
      <c r="D553" s="528"/>
      <c r="E553" s="528"/>
      <c r="F553" s="528"/>
    </row>
    <row r="554" spans="1:6" x14ac:dyDescent="0.25">
      <c r="A554" s="528"/>
      <c r="B554" s="528"/>
      <c r="C554" s="528"/>
      <c r="D554" s="528"/>
      <c r="E554" s="528"/>
      <c r="F554" s="528"/>
    </row>
    <row r="555" spans="1:6" x14ac:dyDescent="0.25">
      <c r="A555" s="528"/>
      <c r="B555" s="528"/>
      <c r="C555" s="528"/>
      <c r="D555" s="528"/>
      <c r="E555" s="528"/>
      <c r="F555" s="528"/>
    </row>
    <row r="556" spans="1:6" x14ac:dyDescent="0.25">
      <c r="A556" s="528"/>
      <c r="B556" s="528"/>
      <c r="C556" s="528"/>
      <c r="D556" s="528"/>
      <c r="E556" s="528"/>
      <c r="F556" s="528"/>
    </row>
    <row r="557" spans="1:6" x14ac:dyDescent="0.25">
      <c r="A557" s="528"/>
      <c r="B557" s="528"/>
      <c r="C557" s="528"/>
      <c r="D557" s="528"/>
      <c r="E557" s="528"/>
      <c r="F557" s="528"/>
    </row>
    <row r="558" spans="1:6" x14ac:dyDescent="0.25">
      <c r="A558" s="528"/>
      <c r="B558" s="528"/>
      <c r="C558" s="528"/>
      <c r="D558" s="528"/>
      <c r="E558" s="528"/>
      <c r="F558" s="528"/>
    </row>
    <row r="559" spans="1:6" x14ac:dyDescent="0.25">
      <c r="A559" s="528"/>
      <c r="B559" s="528"/>
      <c r="C559" s="528"/>
      <c r="D559" s="528"/>
      <c r="E559" s="528"/>
      <c r="F559" s="528"/>
    </row>
    <row r="560" spans="1:6" x14ac:dyDescent="0.25">
      <c r="A560" s="528"/>
      <c r="B560" s="528"/>
      <c r="C560" s="528"/>
      <c r="D560" s="528"/>
      <c r="E560" s="528"/>
      <c r="F560" s="528"/>
    </row>
    <row r="561" spans="1:6" x14ac:dyDescent="0.25">
      <c r="A561" s="528"/>
      <c r="B561" s="528"/>
      <c r="C561" s="528"/>
      <c r="D561" s="528"/>
      <c r="E561" s="528"/>
      <c r="F561" s="528"/>
    </row>
    <row r="562" spans="1:6" x14ac:dyDescent="0.25">
      <c r="A562" s="528"/>
      <c r="B562" s="528"/>
      <c r="C562" s="528"/>
      <c r="D562" s="528"/>
      <c r="E562" s="528"/>
      <c r="F562" s="528"/>
    </row>
    <row r="563" spans="1:6" x14ac:dyDescent="0.25">
      <c r="A563" s="528"/>
      <c r="B563" s="528"/>
      <c r="C563" s="528"/>
      <c r="D563" s="528"/>
      <c r="E563" s="528"/>
      <c r="F563" s="528"/>
    </row>
    <row r="564" spans="1:6" x14ac:dyDescent="0.25">
      <c r="A564" s="528"/>
      <c r="B564" s="528"/>
      <c r="C564" s="528"/>
      <c r="D564" s="528"/>
      <c r="E564" s="528"/>
      <c r="F564" s="528"/>
    </row>
    <row r="565" spans="1:6" x14ac:dyDescent="0.25">
      <c r="A565" s="528"/>
      <c r="B565" s="528"/>
      <c r="C565" s="528"/>
      <c r="D565" s="528"/>
      <c r="E565" s="528"/>
      <c r="F565" s="528"/>
    </row>
    <row r="566" spans="1:6" x14ac:dyDescent="0.25">
      <c r="A566" s="528"/>
      <c r="B566" s="528"/>
      <c r="C566" s="528"/>
      <c r="D566" s="528"/>
      <c r="E566" s="528"/>
      <c r="F566" s="528"/>
    </row>
    <row r="567" spans="1:6" x14ac:dyDescent="0.25">
      <c r="A567" s="528"/>
      <c r="B567" s="528"/>
      <c r="C567" s="528"/>
      <c r="D567" s="528"/>
      <c r="E567" s="528"/>
      <c r="F567" s="528"/>
    </row>
    <row r="568" spans="1:6" x14ac:dyDescent="0.25">
      <c r="A568" s="528"/>
      <c r="B568" s="528"/>
      <c r="C568" s="528"/>
      <c r="D568" s="528"/>
      <c r="E568" s="528"/>
      <c r="F568" s="528"/>
    </row>
    <row r="569" spans="1:6" x14ac:dyDescent="0.25">
      <c r="A569" s="528"/>
      <c r="B569" s="528"/>
      <c r="C569" s="528"/>
      <c r="D569" s="528"/>
      <c r="E569" s="528"/>
      <c r="F569" s="528"/>
    </row>
    <row r="570" spans="1:6" x14ac:dyDescent="0.25">
      <c r="A570" s="528"/>
      <c r="B570" s="528"/>
      <c r="C570" s="528"/>
      <c r="D570" s="528"/>
      <c r="E570" s="528"/>
      <c r="F570" s="528"/>
    </row>
    <row r="571" spans="1:6" x14ac:dyDescent="0.25">
      <c r="A571" s="528"/>
      <c r="B571" s="528"/>
      <c r="C571" s="528"/>
      <c r="D571" s="528"/>
      <c r="E571" s="528"/>
      <c r="F571" s="528"/>
    </row>
    <row r="572" spans="1:6" x14ac:dyDescent="0.25">
      <c r="A572" s="528"/>
      <c r="B572" s="528"/>
      <c r="C572" s="528"/>
      <c r="D572" s="528"/>
      <c r="E572" s="528"/>
      <c r="F572" s="528"/>
    </row>
    <row r="573" spans="1:6" x14ac:dyDescent="0.25">
      <c r="A573" s="528"/>
      <c r="B573" s="528"/>
      <c r="C573" s="528"/>
      <c r="D573" s="528"/>
      <c r="E573" s="528"/>
      <c r="F573" s="528"/>
    </row>
    <row r="574" spans="1:6" x14ac:dyDescent="0.25">
      <c r="A574" s="528"/>
      <c r="B574" s="528"/>
      <c r="C574" s="528"/>
      <c r="D574" s="528"/>
      <c r="E574" s="528"/>
      <c r="F574" s="528"/>
    </row>
    <row r="575" spans="1:6" x14ac:dyDescent="0.25">
      <c r="A575" s="528"/>
      <c r="B575" s="528"/>
      <c r="C575" s="528"/>
      <c r="D575" s="528"/>
      <c r="E575" s="528"/>
      <c r="F575" s="528"/>
    </row>
    <row r="576" spans="1:6" x14ac:dyDescent="0.25">
      <c r="A576" s="528"/>
      <c r="B576" s="528"/>
      <c r="C576" s="528"/>
      <c r="D576" s="528"/>
      <c r="E576" s="528"/>
      <c r="F576" s="528"/>
    </row>
    <row r="577" spans="1:6" x14ac:dyDescent="0.25">
      <c r="A577" s="528"/>
      <c r="B577" s="528"/>
      <c r="C577" s="528"/>
      <c r="D577" s="528"/>
      <c r="E577" s="528"/>
      <c r="F577" s="528"/>
    </row>
    <row r="578" spans="1:6" x14ac:dyDescent="0.25">
      <c r="A578" s="528"/>
      <c r="B578" s="528"/>
      <c r="C578" s="528"/>
      <c r="D578" s="528"/>
      <c r="E578" s="528"/>
      <c r="F578" s="528"/>
    </row>
    <row r="579" spans="1:6" x14ac:dyDescent="0.25">
      <c r="A579" s="528"/>
      <c r="B579" s="528"/>
      <c r="C579" s="528"/>
      <c r="D579" s="528"/>
      <c r="E579" s="528"/>
      <c r="F579" s="528"/>
    </row>
    <row r="580" spans="1:6" x14ac:dyDescent="0.25">
      <c r="A580" s="528"/>
      <c r="B580" s="528"/>
      <c r="C580" s="528"/>
      <c r="D580" s="528"/>
      <c r="E580" s="528"/>
      <c r="F580" s="528"/>
    </row>
    <row r="581" spans="1:6" x14ac:dyDescent="0.25">
      <c r="A581" s="528"/>
      <c r="B581" s="528"/>
      <c r="C581" s="528"/>
      <c r="D581" s="528"/>
      <c r="E581" s="528"/>
      <c r="F581" s="528"/>
    </row>
    <row r="582" spans="1:6" x14ac:dyDescent="0.25">
      <c r="A582" s="528"/>
      <c r="B582" s="528"/>
      <c r="C582" s="528"/>
      <c r="D582" s="528"/>
      <c r="E582" s="528"/>
      <c r="F582" s="528"/>
    </row>
    <row r="583" spans="1:6" x14ac:dyDescent="0.25">
      <c r="A583" s="528"/>
      <c r="B583" s="528"/>
      <c r="C583" s="528"/>
      <c r="D583" s="528"/>
      <c r="E583" s="528"/>
      <c r="F583" s="528"/>
    </row>
    <row r="584" spans="1:6" x14ac:dyDescent="0.25">
      <c r="A584" s="528"/>
      <c r="B584" s="528"/>
      <c r="C584" s="528"/>
      <c r="D584" s="528"/>
      <c r="E584" s="528"/>
      <c r="F584" s="528"/>
    </row>
    <row r="585" spans="1:6" x14ac:dyDescent="0.25">
      <c r="A585" s="528"/>
      <c r="B585" s="528"/>
      <c r="C585" s="528"/>
      <c r="D585" s="528"/>
      <c r="E585" s="528"/>
      <c r="F585" s="528"/>
    </row>
    <row r="586" spans="1:6" x14ac:dyDescent="0.25">
      <c r="A586" s="528"/>
      <c r="B586" s="528"/>
      <c r="C586" s="528"/>
      <c r="D586" s="528"/>
      <c r="E586" s="528"/>
      <c r="F586" s="528"/>
    </row>
    <row r="587" spans="1:6" x14ac:dyDescent="0.25">
      <c r="A587" s="528"/>
      <c r="B587" s="528"/>
      <c r="C587" s="528"/>
      <c r="D587" s="528"/>
      <c r="E587" s="528"/>
      <c r="F587" s="528"/>
    </row>
    <row r="588" spans="1:6" x14ac:dyDescent="0.25">
      <c r="A588" s="528"/>
      <c r="B588" s="528"/>
      <c r="C588" s="528"/>
      <c r="D588" s="528"/>
      <c r="E588" s="528"/>
      <c r="F588" s="528"/>
    </row>
    <row r="589" spans="1:6" x14ac:dyDescent="0.25">
      <c r="A589" s="528"/>
      <c r="B589" s="528"/>
      <c r="C589" s="528"/>
      <c r="D589" s="528"/>
      <c r="E589" s="528"/>
      <c r="F589" s="528"/>
    </row>
    <row r="590" spans="1:6" x14ac:dyDescent="0.25">
      <c r="A590" s="528"/>
      <c r="B590" s="528"/>
      <c r="C590" s="528"/>
      <c r="D590" s="528"/>
      <c r="E590" s="528"/>
      <c r="F590" s="528"/>
    </row>
    <row r="591" spans="1:6" x14ac:dyDescent="0.25">
      <c r="A591" s="528"/>
      <c r="B591" s="528"/>
      <c r="C591" s="528"/>
      <c r="D591" s="528"/>
      <c r="E591" s="528"/>
      <c r="F591" s="528"/>
    </row>
    <row r="592" spans="1:6" x14ac:dyDescent="0.25">
      <c r="A592" s="528"/>
      <c r="B592" s="528"/>
      <c r="C592" s="528"/>
      <c r="D592" s="528"/>
      <c r="E592" s="528"/>
      <c r="F592" s="528"/>
    </row>
    <row r="593" spans="1:6" x14ac:dyDescent="0.25">
      <c r="A593" s="528"/>
      <c r="B593" s="528"/>
      <c r="C593" s="528"/>
      <c r="D593" s="528"/>
      <c r="E593" s="528"/>
      <c r="F593" s="528"/>
    </row>
    <row r="594" spans="1:6" x14ac:dyDescent="0.25">
      <c r="A594" s="528"/>
      <c r="B594" s="528"/>
      <c r="C594" s="528"/>
      <c r="D594" s="528"/>
      <c r="E594" s="528"/>
      <c r="F594" s="528"/>
    </row>
    <row r="595" spans="1:6" x14ac:dyDescent="0.25">
      <c r="A595" s="528"/>
      <c r="B595" s="528"/>
      <c r="C595" s="528"/>
      <c r="D595" s="528"/>
      <c r="E595" s="528"/>
      <c r="F595" s="528"/>
    </row>
    <row r="596" spans="1:6" x14ac:dyDescent="0.25">
      <c r="A596" s="528"/>
      <c r="B596" s="528"/>
      <c r="C596" s="528"/>
      <c r="D596" s="528"/>
      <c r="E596" s="528"/>
      <c r="F596" s="528"/>
    </row>
    <row r="597" spans="1:6" x14ac:dyDescent="0.25">
      <c r="A597" s="528"/>
      <c r="B597" s="528"/>
      <c r="C597" s="528"/>
      <c r="D597" s="528"/>
      <c r="E597" s="528"/>
      <c r="F597" s="528"/>
    </row>
    <row r="598" spans="1:6" x14ac:dyDescent="0.25">
      <c r="A598" s="528"/>
      <c r="B598" s="528"/>
      <c r="C598" s="528"/>
      <c r="D598" s="528"/>
      <c r="E598" s="528"/>
      <c r="F598" s="528"/>
    </row>
    <row r="599" spans="1:6" x14ac:dyDescent="0.25">
      <c r="A599" s="528"/>
      <c r="B599" s="528"/>
      <c r="C599" s="528"/>
      <c r="D599" s="528"/>
      <c r="E599" s="528"/>
      <c r="F599" s="528"/>
    </row>
    <row r="600" spans="1:6" x14ac:dyDescent="0.25">
      <c r="A600" s="528"/>
      <c r="B600" s="528"/>
      <c r="C600" s="528"/>
      <c r="D600" s="528"/>
      <c r="E600" s="528"/>
      <c r="F600" s="528"/>
    </row>
    <row r="601" spans="1:6" x14ac:dyDescent="0.25">
      <c r="A601" s="528"/>
      <c r="B601" s="528"/>
      <c r="C601" s="528"/>
      <c r="D601" s="528"/>
      <c r="E601" s="528"/>
      <c r="F601" s="528"/>
    </row>
    <row r="602" spans="1:6" x14ac:dyDescent="0.25">
      <c r="A602" s="528"/>
      <c r="B602" s="528"/>
      <c r="C602" s="528"/>
      <c r="D602" s="528"/>
      <c r="E602" s="528"/>
      <c r="F602" s="528"/>
    </row>
    <row r="603" spans="1:6" x14ac:dyDescent="0.25">
      <c r="A603" s="528"/>
      <c r="B603" s="528"/>
      <c r="C603" s="528"/>
      <c r="D603" s="528"/>
      <c r="E603" s="528"/>
      <c r="F603" s="528"/>
    </row>
    <row r="604" spans="1:6" x14ac:dyDescent="0.25">
      <c r="A604" s="528"/>
      <c r="B604" s="528"/>
      <c r="C604" s="528"/>
      <c r="D604" s="528"/>
      <c r="E604" s="528"/>
      <c r="F604" s="528"/>
    </row>
    <row r="605" spans="1:6" x14ac:dyDescent="0.25">
      <c r="A605" s="528"/>
      <c r="B605" s="528"/>
      <c r="C605" s="528"/>
      <c r="D605" s="528"/>
      <c r="E605" s="528"/>
      <c r="F605" s="528"/>
    </row>
    <row r="606" spans="1:6" x14ac:dyDescent="0.25">
      <c r="A606" s="528"/>
      <c r="B606" s="528"/>
      <c r="C606" s="528"/>
      <c r="D606" s="528"/>
      <c r="E606" s="528"/>
      <c r="F606" s="528"/>
    </row>
    <row r="607" spans="1:6" x14ac:dyDescent="0.25">
      <c r="A607" s="528"/>
      <c r="B607" s="528"/>
      <c r="C607" s="528"/>
      <c r="D607" s="528"/>
      <c r="E607" s="528"/>
      <c r="F607" s="528"/>
    </row>
    <row r="608" spans="1:6" x14ac:dyDescent="0.25">
      <c r="A608" s="528"/>
      <c r="B608" s="528"/>
      <c r="C608" s="528"/>
      <c r="D608" s="528"/>
      <c r="E608" s="528"/>
      <c r="F608" s="528"/>
    </row>
    <row r="609" spans="1:6" x14ac:dyDescent="0.25">
      <c r="A609" s="528"/>
      <c r="B609" s="528"/>
      <c r="C609" s="528"/>
      <c r="D609" s="528"/>
      <c r="E609" s="528"/>
      <c r="F609" s="528"/>
    </row>
    <row r="610" spans="1:6" x14ac:dyDescent="0.25">
      <c r="A610" s="528"/>
      <c r="B610" s="528"/>
      <c r="C610" s="528"/>
      <c r="D610" s="528"/>
      <c r="E610" s="528"/>
      <c r="F610" s="528"/>
    </row>
    <row r="611" spans="1:6" x14ac:dyDescent="0.25">
      <c r="A611" s="528"/>
      <c r="B611" s="528"/>
      <c r="C611" s="528"/>
      <c r="D611" s="528"/>
      <c r="E611" s="528"/>
      <c r="F611" s="528"/>
    </row>
    <row r="612" spans="1:6" x14ac:dyDescent="0.25">
      <c r="A612" s="528"/>
      <c r="B612" s="528"/>
      <c r="C612" s="528"/>
      <c r="D612" s="528"/>
      <c r="E612" s="528"/>
      <c r="F612" s="528"/>
    </row>
    <row r="613" spans="1:6" x14ac:dyDescent="0.25">
      <c r="A613" s="528"/>
      <c r="B613" s="528"/>
      <c r="C613" s="528"/>
      <c r="D613" s="528"/>
      <c r="E613" s="528"/>
      <c r="F613" s="528"/>
    </row>
    <row r="614" spans="1:6" x14ac:dyDescent="0.25">
      <c r="A614" s="528"/>
      <c r="B614" s="528"/>
      <c r="C614" s="528"/>
      <c r="D614" s="528"/>
      <c r="E614" s="528"/>
      <c r="F614" s="528"/>
    </row>
    <row r="615" spans="1:6" x14ac:dyDescent="0.25">
      <c r="A615" s="528"/>
      <c r="B615" s="528"/>
      <c r="C615" s="528"/>
      <c r="D615" s="528"/>
      <c r="E615" s="528"/>
      <c r="F615" s="528"/>
    </row>
    <row r="616" spans="1:6" x14ac:dyDescent="0.25">
      <c r="A616" s="528"/>
      <c r="B616" s="528"/>
      <c r="C616" s="528"/>
      <c r="D616" s="528"/>
      <c r="E616" s="528"/>
      <c r="F616" s="528"/>
    </row>
    <row r="617" spans="1:6" x14ac:dyDescent="0.25">
      <c r="A617" s="528"/>
      <c r="B617" s="528"/>
      <c r="C617" s="528"/>
      <c r="D617" s="528"/>
      <c r="E617" s="528"/>
      <c r="F617" s="528"/>
    </row>
    <row r="618" spans="1:6" x14ac:dyDescent="0.25">
      <c r="A618" s="528"/>
      <c r="B618" s="528"/>
      <c r="C618" s="528"/>
      <c r="D618" s="528"/>
      <c r="E618" s="528"/>
      <c r="F618" s="528"/>
    </row>
    <row r="619" spans="1:6" x14ac:dyDescent="0.25">
      <c r="A619" s="528"/>
      <c r="B619" s="528"/>
      <c r="C619" s="528"/>
      <c r="D619" s="528"/>
      <c r="E619" s="528"/>
      <c r="F619" s="528"/>
    </row>
    <row r="620" spans="1:6" x14ac:dyDescent="0.25">
      <c r="A620" s="528"/>
      <c r="B620" s="528"/>
      <c r="C620" s="528"/>
      <c r="D620" s="528"/>
      <c r="E620" s="528"/>
      <c r="F620" s="528"/>
    </row>
    <row r="621" spans="1:6" x14ac:dyDescent="0.25">
      <c r="A621" s="528"/>
      <c r="B621" s="528"/>
      <c r="C621" s="528"/>
      <c r="D621" s="528"/>
      <c r="E621" s="528"/>
      <c r="F621" s="528"/>
    </row>
    <row r="622" spans="1:6" x14ac:dyDescent="0.25">
      <c r="A622" s="528"/>
      <c r="B622" s="528"/>
      <c r="C622" s="528"/>
      <c r="D622" s="528"/>
      <c r="E622" s="528"/>
      <c r="F622" s="528"/>
    </row>
    <row r="623" spans="1:6" x14ac:dyDescent="0.25">
      <c r="A623" s="528"/>
      <c r="B623" s="528"/>
      <c r="C623" s="528"/>
      <c r="D623" s="528"/>
      <c r="E623" s="528"/>
      <c r="F623" s="528"/>
    </row>
    <row r="624" spans="1:6" x14ac:dyDescent="0.25">
      <c r="A624" s="528"/>
      <c r="B624" s="528"/>
      <c r="C624" s="528"/>
      <c r="D624" s="528"/>
      <c r="E624" s="528"/>
      <c r="F624" s="528"/>
    </row>
    <row r="625" spans="1:6" x14ac:dyDescent="0.25">
      <c r="A625" s="528"/>
      <c r="B625" s="528"/>
      <c r="C625" s="528"/>
      <c r="D625" s="528"/>
      <c r="E625" s="528"/>
      <c r="F625" s="528"/>
    </row>
    <row r="626" spans="1:6" x14ac:dyDescent="0.25">
      <c r="A626" s="528"/>
      <c r="B626" s="528"/>
      <c r="C626" s="528"/>
      <c r="D626" s="528"/>
      <c r="E626" s="528"/>
      <c r="F626" s="528"/>
    </row>
    <row r="627" spans="1:6" x14ac:dyDescent="0.25">
      <c r="A627" s="528"/>
      <c r="B627" s="528"/>
      <c r="C627" s="528"/>
      <c r="D627" s="528"/>
      <c r="E627" s="528"/>
      <c r="F627" s="528"/>
    </row>
    <row r="628" spans="1:6" x14ac:dyDescent="0.25">
      <c r="A628" s="528"/>
      <c r="B628" s="528"/>
      <c r="C628" s="528"/>
      <c r="D628" s="528"/>
      <c r="E628" s="528"/>
      <c r="F628" s="528"/>
    </row>
    <row r="629" spans="1:6" x14ac:dyDescent="0.25">
      <c r="A629" s="528"/>
      <c r="B629" s="528"/>
      <c r="C629" s="528"/>
      <c r="D629" s="528"/>
      <c r="E629" s="528"/>
      <c r="F629" s="528"/>
    </row>
    <row r="630" spans="1:6" x14ac:dyDescent="0.25">
      <c r="A630" s="528"/>
      <c r="B630" s="528"/>
      <c r="C630" s="528"/>
      <c r="D630" s="528"/>
      <c r="E630" s="528"/>
      <c r="F630" s="528"/>
    </row>
    <row r="631" spans="1:6" x14ac:dyDescent="0.25">
      <c r="A631" s="528"/>
      <c r="B631" s="528"/>
      <c r="C631" s="528"/>
      <c r="D631" s="528"/>
      <c r="E631" s="528"/>
      <c r="F631" s="528"/>
    </row>
    <row r="632" spans="1:6" x14ac:dyDescent="0.25">
      <c r="A632" s="528"/>
      <c r="B632" s="528"/>
      <c r="C632" s="528"/>
      <c r="D632" s="528"/>
      <c r="E632" s="528"/>
      <c r="F632" s="528"/>
    </row>
    <row r="633" spans="1:6" x14ac:dyDescent="0.25">
      <c r="A633" s="528"/>
      <c r="B633" s="528"/>
      <c r="C633" s="528"/>
      <c r="D633" s="528"/>
      <c r="E633" s="528"/>
      <c r="F633" s="528"/>
    </row>
    <row r="634" spans="1:6" x14ac:dyDescent="0.25">
      <c r="A634" s="528"/>
      <c r="B634" s="528"/>
      <c r="C634" s="528"/>
      <c r="D634" s="528"/>
      <c r="E634" s="528"/>
      <c r="F634" s="528"/>
    </row>
    <row r="635" spans="1:6" x14ac:dyDescent="0.25">
      <c r="A635" s="528"/>
      <c r="B635" s="528"/>
      <c r="C635" s="528"/>
      <c r="D635" s="528"/>
      <c r="E635" s="528"/>
      <c r="F635" s="528"/>
    </row>
    <row r="636" spans="1:6" x14ac:dyDescent="0.25">
      <c r="A636" s="528"/>
      <c r="B636" s="528"/>
      <c r="C636" s="528"/>
      <c r="D636" s="528"/>
      <c r="E636" s="528"/>
      <c r="F636" s="528"/>
    </row>
    <row r="637" spans="1:6" x14ac:dyDescent="0.25">
      <c r="A637" s="528"/>
      <c r="B637" s="528"/>
      <c r="C637" s="528"/>
      <c r="D637" s="528"/>
      <c r="E637" s="528"/>
      <c r="F637" s="528"/>
    </row>
    <row r="638" spans="1:6" x14ac:dyDescent="0.25">
      <c r="A638" s="528"/>
      <c r="B638" s="528"/>
      <c r="C638" s="528"/>
      <c r="D638" s="528"/>
      <c r="E638" s="528"/>
      <c r="F638" s="528"/>
    </row>
    <row r="639" spans="1:6" x14ac:dyDescent="0.25">
      <c r="A639" s="528"/>
      <c r="B639" s="528"/>
      <c r="C639" s="528"/>
      <c r="D639" s="528"/>
      <c r="E639" s="528"/>
      <c r="F639" s="528"/>
    </row>
    <row r="640" spans="1:6" x14ac:dyDescent="0.25">
      <c r="A640" s="528"/>
      <c r="B640" s="528"/>
      <c r="C640" s="528"/>
      <c r="D640" s="528"/>
      <c r="E640" s="528"/>
      <c r="F640" s="528"/>
    </row>
    <row r="641" spans="1:6" x14ac:dyDescent="0.25">
      <c r="A641" s="528"/>
      <c r="B641" s="528"/>
      <c r="C641" s="528"/>
      <c r="D641" s="528"/>
      <c r="E641" s="528"/>
      <c r="F641" s="528"/>
    </row>
    <row r="642" spans="1:6" x14ac:dyDescent="0.25">
      <c r="A642" s="528"/>
      <c r="B642" s="528"/>
      <c r="C642" s="528"/>
      <c r="D642" s="528"/>
      <c r="E642" s="528"/>
      <c r="F642" s="528"/>
    </row>
    <row r="643" spans="1:6" x14ac:dyDescent="0.25">
      <c r="A643" s="528"/>
      <c r="B643" s="528"/>
      <c r="C643" s="528"/>
      <c r="D643" s="528"/>
      <c r="E643" s="528"/>
      <c r="F643" s="528"/>
    </row>
    <row r="644" spans="1:6" x14ac:dyDescent="0.25">
      <c r="A644" s="528"/>
      <c r="B644" s="528"/>
      <c r="C644" s="528"/>
      <c r="D644" s="528"/>
      <c r="E644" s="528"/>
      <c r="F644" s="528"/>
    </row>
    <row r="645" spans="1:6" x14ac:dyDescent="0.25">
      <c r="A645" s="528"/>
      <c r="B645" s="528"/>
      <c r="C645" s="528"/>
      <c r="D645" s="528"/>
      <c r="E645" s="528"/>
      <c r="F645" s="528"/>
    </row>
    <row r="646" spans="1:6" x14ac:dyDescent="0.25">
      <c r="A646" s="528"/>
      <c r="B646" s="528"/>
      <c r="C646" s="528"/>
      <c r="D646" s="528"/>
      <c r="E646" s="528"/>
      <c r="F646" s="528"/>
    </row>
    <row r="647" spans="1:6" x14ac:dyDescent="0.25">
      <c r="A647" s="528"/>
      <c r="B647" s="528"/>
      <c r="C647" s="528"/>
      <c r="D647" s="528"/>
      <c r="E647" s="528"/>
      <c r="F647" s="528"/>
    </row>
    <row r="648" spans="1:6" x14ac:dyDescent="0.25">
      <c r="A648" s="528"/>
      <c r="B648" s="528"/>
      <c r="C648" s="528"/>
      <c r="D648" s="528"/>
      <c r="E648" s="528"/>
      <c r="F648" s="528"/>
    </row>
    <row r="649" spans="1:6" x14ac:dyDescent="0.25">
      <c r="A649" s="528"/>
      <c r="B649" s="528"/>
      <c r="C649" s="528"/>
      <c r="D649" s="528"/>
      <c r="E649" s="528"/>
      <c r="F649" s="528"/>
    </row>
    <row r="650" spans="1:6" x14ac:dyDescent="0.25">
      <c r="A650" s="528"/>
      <c r="B650" s="528"/>
      <c r="C650" s="528"/>
      <c r="D650" s="528"/>
      <c r="E650" s="528"/>
      <c r="F650" s="528"/>
    </row>
    <row r="651" spans="1:6" x14ac:dyDescent="0.25">
      <c r="A651" s="528"/>
      <c r="B651" s="528"/>
      <c r="C651" s="528"/>
      <c r="D651" s="528"/>
      <c r="E651" s="528"/>
      <c r="F651" s="528"/>
    </row>
    <row r="652" spans="1:6" x14ac:dyDescent="0.25">
      <c r="A652" s="528"/>
      <c r="B652" s="528"/>
      <c r="C652" s="528"/>
      <c r="D652" s="528"/>
      <c r="E652" s="528"/>
      <c r="F652" s="528"/>
    </row>
    <row r="653" spans="1:6" x14ac:dyDescent="0.25">
      <c r="A653" s="528"/>
      <c r="B653" s="528"/>
      <c r="C653" s="528"/>
      <c r="D653" s="528"/>
      <c r="E653" s="528"/>
      <c r="F653" s="528"/>
    </row>
    <row r="654" spans="1:6" x14ac:dyDescent="0.25">
      <c r="A654" s="528"/>
      <c r="B654" s="528"/>
      <c r="C654" s="528"/>
      <c r="D654" s="528"/>
      <c r="E654" s="528"/>
      <c r="F654" s="528"/>
    </row>
    <row r="655" spans="1:6" x14ac:dyDescent="0.25">
      <c r="A655" s="528"/>
      <c r="B655" s="528"/>
      <c r="C655" s="528"/>
      <c r="D655" s="528"/>
      <c r="E655" s="528"/>
      <c r="F655" s="528"/>
    </row>
    <row r="656" spans="1:6" x14ac:dyDescent="0.25">
      <c r="A656" s="528"/>
      <c r="B656" s="528"/>
      <c r="C656" s="528"/>
      <c r="D656" s="528"/>
      <c r="E656" s="528"/>
      <c r="F656" s="528"/>
    </row>
    <row r="657" spans="1:6" x14ac:dyDescent="0.25">
      <c r="A657" s="528"/>
      <c r="B657" s="528"/>
      <c r="C657" s="528"/>
      <c r="D657" s="528"/>
      <c r="E657" s="528"/>
      <c r="F657" s="528"/>
    </row>
    <row r="658" spans="1:6" x14ac:dyDescent="0.25">
      <c r="A658" s="528"/>
      <c r="B658" s="528"/>
      <c r="C658" s="528"/>
      <c r="D658" s="528"/>
      <c r="E658" s="528"/>
      <c r="F658" s="528"/>
    </row>
    <row r="659" spans="1:6" x14ac:dyDescent="0.25">
      <c r="A659" s="528"/>
      <c r="B659" s="528"/>
      <c r="C659" s="528"/>
      <c r="D659" s="528"/>
      <c r="E659" s="528"/>
      <c r="F659" s="528"/>
    </row>
    <row r="660" spans="1:6" x14ac:dyDescent="0.25">
      <c r="A660" s="528"/>
      <c r="B660" s="528"/>
      <c r="C660" s="528"/>
      <c r="D660" s="528"/>
      <c r="E660" s="528"/>
      <c r="F660" s="528"/>
    </row>
    <row r="661" spans="1:6" x14ac:dyDescent="0.25">
      <c r="A661" s="528"/>
      <c r="B661" s="528"/>
      <c r="C661" s="528"/>
      <c r="D661" s="528"/>
      <c r="E661" s="528"/>
      <c r="F661" s="528"/>
    </row>
    <row r="662" spans="1:6" x14ac:dyDescent="0.25">
      <c r="A662" s="528"/>
      <c r="B662" s="528"/>
      <c r="C662" s="528"/>
      <c r="D662" s="528"/>
      <c r="E662" s="528"/>
      <c r="F662" s="528"/>
    </row>
    <row r="663" spans="1:6" x14ac:dyDescent="0.25">
      <c r="A663" s="528"/>
      <c r="B663" s="528"/>
      <c r="C663" s="528"/>
      <c r="D663" s="528"/>
      <c r="E663" s="528"/>
      <c r="F663" s="528"/>
    </row>
    <row r="664" spans="1:6" x14ac:dyDescent="0.25">
      <c r="A664" s="528"/>
      <c r="B664" s="528"/>
      <c r="C664" s="528"/>
      <c r="D664" s="528"/>
      <c r="E664" s="528"/>
      <c r="F664" s="528"/>
    </row>
    <row r="665" spans="1:6" x14ac:dyDescent="0.25">
      <c r="A665" s="528"/>
      <c r="B665" s="528"/>
      <c r="C665" s="528"/>
      <c r="D665" s="528"/>
      <c r="E665" s="528"/>
      <c r="F665" s="528"/>
    </row>
    <row r="666" spans="1:6" x14ac:dyDescent="0.25">
      <c r="A666" s="528"/>
      <c r="B666" s="528"/>
      <c r="C666" s="528"/>
      <c r="D666" s="528"/>
      <c r="E666" s="528"/>
      <c r="F666" s="528"/>
    </row>
    <row r="667" spans="1:6" x14ac:dyDescent="0.25">
      <c r="A667" s="528"/>
      <c r="B667" s="528"/>
      <c r="C667" s="528"/>
      <c r="D667" s="528"/>
      <c r="E667" s="528"/>
      <c r="F667" s="528"/>
    </row>
    <row r="668" spans="1:6" x14ac:dyDescent="0.25">
      <c r="A668" s="528"/>
      <c r="B668" s="528"/>
      <c r="C668" s="528"/>
      <c r="D668" s="528"/>
      <c r="E668" s="528"/>
      <c r="F668" s="528"/>
    </row>
    <row r="669" spans="1:6" x14ac:dyDescent="0.25">
      <c r="A669" s="528"/>
      <c r="B669" s="528"/>
      <c r="C669" s="528"/>
      <c r="D669" s="528"/>
      <c r="E669" s="528"/>
      <c r="F669" s="528"/>
    </row>
    <row r="670" spans="1:6" x14ac:dyDescent="0.25">
      <c r="A670" s="528"/>
      <c r="B670" s="528"/>
      <c r="C670" s="528"/>
      <c r="D670" s="528"/>
      <c r="E670" s="528"/>
      <c r="F670" s="528"/>
    </row>
    <row r="671" spans="1:6" x14ac:dyDescent="0.25">
      <c r="A671" s="528"/>
      <c r="B671" s="528"/>
      <c r="C671" s="528"/>
      <c r="D671" s="528"/>
      <c r="E671" s="528"/>
      <c r="F671" s="528"/>
    </row>
    <row r="672" spans="1:6" x14ac:dyDescent="0.25">
      <c r="A672" s="528"/>
      <c r="B672" s="528"/>
      <c r="C672" s="528"/>
      <c r="D672" s="528"/>
      <c r="E672" s="528"/>
      <c r="F672" s="528"/>
    </row>
    <row r="673" spans="1:6" x14ac:dyDescent="0.25">
      <c r="A673" s="528"/>
      <c r="B673" s="528"/>
      <c r="C673" s="528"/>
      <c r="D673" s="528"/>
      <c r="E673" s="528"/>
      <c r="F673" s="528"/>
    </row>
    <row r="674" spans="1:6" x14ac:dyDescent="0.25">
      <c r="A674" s="528"/>
      <c r="B674" s="528"/>
      <c r="C674" s="528"/>
      <c r="D674" s="528"/>
      <c r="E674" s="528"/>
      <c r="F674" s="528"/>
    </row>
    <row r="675" spans="1:6" x14ac:dyDescent="0.25">
      <c r="A675" s="528"/>
      <c r="B675" s="528"/>
      <c r="C675" s="528"/>
      <c r="D675" s="528"/>
      <c r="E675" s="528"/>
      <c r="F675" s="528"/>
    </row>
    <row r="676" spans="1:6" x14ac:dyDescent="0.25">
      <c r="A676" s="528"/>
      <c r="B676" s="528"/>
      <c r="C676" s="528"/>
      <c r="D676" s="528"/>
      <c r="E676" s="528"/>
      <c r="F676" s="528"/>
    </row>
    <row r="677" spans="1:6" x14ac:dyDescent="0.25">
      <c r="A677" s="528"/>
      <c r="B677" s="528"/>
      <c r="C677" s="528"/>
      <c r="D677" s="528"/>
      <c r="E677" s="528"/>
      <c r="F677" s="528"/>
    </row>
    <row r="678" spans="1:6" x14ac:dyDescent="0.25">
      <c r="A678" s="528"/>
      <c r="B678" s="528"/>
      <c r="C678" s="528"/>
      <c r="D678" s="528"/>
      <c r="E678" s="528"/>
      <c r="F678" s="528"/>
    </row>
    <row r="679" spans="1:6" x14ac:dyDescent="0.25">
      <c r="A679" s="528"/>
      <c r="B679" s="528"/>
      <c r="C679" s="528"/>
      <c r="D679" s="528"/>
      <c r="E679" s="528"/>
      <c r="F679" s="528"/>
    </row>
    <row r="680" spans="1:6" x14ac:dyDescent="0.25">
      <c r="A680" s="528"/>
      <c r="B680" s="528"/>
      <c r="C680" s="528"/>
      <c r="D680" s="528"/>
      <c r="E680" s="528"/>
      <c r="F680" s="528"/>
    </row>
    <row r="681" spans="1:6" x14ac:dyDescent="0.25">
      <c r="A681" s="528"/>
      <c r="B681" s="528"/>
      <c r="C681" s="528"/>
      <c r="D681" s="528"/>
      <c r="E681" s="528"/>
      <c r="F681" s="528"/>
    </row>
    <row r="682" spans="1:6" x14ac:dyDescent="0.25">
      <c r="A682" s="528"/>
      <c r="B682" s="528"/>
      <c r="C682" s="528"/>
      <c r="D682" s="528"/>
      <c r="E682" s="528"/>
      <c r="F682" s="528"/>
    </row>
    <row r="683" spans="1:6" x14ac:dyDescent="0.25">
      <c r="A683" s="528"/>
      <c r="B683" s="528"/>
      <c r="C683" s="528"/>
      <c r="D683" s="528"/>
      <c r="E683" s="528"/>
      <c r="F683" s="528"/>
    </row>
    <row r="684" spans="1:6" x14ac:dyDescent="0.25">
      <c r="A684" s="528"/>
      <c r="B684" s="528"/>
      <c r="C684" s="528"/>
      <c r="D684" s="528"/>
      <c r="E684" s="528"/>
      <c r="F684" s="528"/>
    </row>
    <row r="685" spans="1:6" x14ac:dyDescent="0.25">
      <c r="A685" s="528"/>
      <c r="B685" s="528"/>
      <c r="C685" s="528"/>
      <c r="D685" s="528"/>
      <c r="E685" s="528"/>
      <c r="F685" s="528"/>
    </row>
    <row r="686" spans="1:6" x14ac:dyDescent="0.25">
      <c r="A686" s="528"/>
      <c r="B686" s="528"/>
      <c r="C686" s="528"/>
      <c r="D686" s="528"/>
      <c r="E686" s="528"/>
      <c r="F686" s="528"/>
    </row>
    <row r="687" spans="1:6" x14ac:dyDescent="0.25">
      <c r="A687" s="528"/>
      <c r="B687" s="528"/>
      <c r="C687" s="528"/>
      <c r="D687" s="528"/>
      <c r="E687" s="528"/>
      <c r="F687" s="528"/>
    </row>
    <row r="688" spans="1:6" x14ac:dyDescent="0.25">
      <c r="A688" s="528"/>
      <c r="B688" s="528"/>
      <c r="C688" s="528"/>
      <c r="D688" s="528"/>
      <c r="E688" s="528"/>
      <c r="F688" s="528"/>
    </row>
    <row r="689" spans="1:6" x14ac:dyDescent="0.25">
      <c r="A689" s="528"/>
      <c r="B689" s="528"/>
      <c r="C689" s="528"/>
      <c r="D689" s="528"/>
      <c r="E689" s="528"/>
      <c r="F689" s="528"/>
    </row>
    <row r="690" spans="1:6" x14ac:dyDescent="0.25">
      <c r="A690" s="528"/>
      <c r="B690" s="528"/>
      <c r="C690" s="528"/>
      <c r="D690" s="528"/>
      <c r="E690" s="528"/>
      <c r="F690" s="528"/>
    </row>
    <row r="691" spans="1:6" x14ac:dyDescent="0.25">
      <c r="A691" s="528"/>
      <c r="B691" s="528"/>
      <c r="C691" s="528"/>
      <c r="D691" s="528"/>
      <c r="E691" s="528"/>
      <c r="F691" s="528"/>
    </row>
    <row r="692" spans="1:6" x14ac:dyDescent="0.25">
      <c r="A692" s="528"/>
      <c r="B692" s="528"/>
      <c r="C692" s="528"/>
      <c r="D692" s="528"/>
      <c r="E692" s="528"/>
      <c r="F692" s="528"/>
    </row>
    <row r="693" spans="1:6" x14ac:dyDescent="0.25">
      <c r="A693" s="528"/>
      <c r="B693" s="528"/>
      <c r="C693" s="528"/>
      <c r="D693" s="528"/>
      <c r="E693" s="528"/>
      <c r="F693" s="528"/>
    </row>
    <row r="694" spans="1:6" x14ac:dyDescent="0.25">
      <c r="A694" s="528"/>
      <c r="B694" s="528"/>
      <c r="C694" s="528"/>
      <c r="D694" s="528"/>
      <c r="E694" s="528"/>
      <c r="F694" s="528"/>
    </row>
    <row r="695" spans="1:6" x14ac:dyDescent="0.25">
      <c r="A695" s="528"/>
      <c r="B695" s="528"/>
      <c r="C695" s="528"/>
      <c r="D695" s="528"/>
      <c r="E695" s="528"/>
      <c r="F695" s="528"/>
    </row>
    <row r="696" spans="1:6" x14ac:dyDescent="0.25">
      <c r="A696" s="528"/>
      <c r="B696" s="528"/>
      <c r="C696" s="528"/>
      <c r="D696" s="528"/>
      <c r="E696" s="528"/>
      <c r="F696" s="528"/>
    </row>
    <row r="697" spans="1:6" x14ac:dyDescent="0.25">
      <c r="A697" s="528"/>
      <c r="B697" s="528"/>
      <c r="C697" s="528"/>
      <c r="D697" s="528"/>
      <c r="E697" s="528"/>
      <c r="F697" s="528"/>
    </row>
    <row r="698" spans="1:6" x14ac:dyDescent="0.25">
      <c r="A698" s="528"/>
      <c r="B698" s="528"/>
      <c r="C698" s="528"/>
      <c r="D698" s="528"/>
      <c r="E698" s="528"/>
      <c r="F698" s="528"/>
    </row>
    <row r="699" spans="1:6" x14ac:dyDescent="0.25">
      <c r="A699" s="528"/>
      <c r="B699" s="528"/>
      <c r="C699" s="528"/>
      <c r="D699" s="528"/>
      <c r="E699" s="528"/>
      <c r="F699" s="528"/>
    </row>
    <row r="700" spans="1:6" x14ac:dyDescent="0.25">
      <c r="A700" s="528"/>
      <c r="B700" s="528"/>
      <c r="C700" s="528"/>
      <c r="D700" s="528"/>
      <c r="E700" s="528"/>
      <c r="F700" s="528"/>
    </row>
    <row r="701" spans="1:6" x14ac:dyDescent="0.25">
      <c r="A701" s="528"/>
      <c r="B701" s="528"/>
      <c r="C701" s="528"/>
      <c r="D701" s="528"/>
      <c r="E701" s="528"/>
      <c r="F701" s="528"/>
    </row>
    <row r="702" spans="1:6" x14ac:dyDescent="0.25">
      <c r="A702" s="528"/>
      <c r="B702" s="528"/>
      <c r="C702" s="528"/>
      <c r="D702" s="528"/>
      <c r="E702" s="528"/>
      <c r="F702" s="528"/>
    </row>
    <row r="703" spans="1:6" x14ac:dyDescent="0.25">
      <c r="A703" s="528"/>
      <c r="B703" s="528"/>
      <c r="C703" s="528"/>
      <c r="D703" s="528"/>
      <c r="E703" s="528"/>
      <c r="F703" s="528"/>
    </row>
    <row r="704" spans="1:6" x14ac:dyDescent="0.25">
      <c r="A704" s="528"/>
      <c r="B704" s="528"/>
      <c r="C704" s="528"/>
      <c r="D704" s="528"/>
      <c r="E704" s="528"/>
      <c r="F704" s="528"/>
    </row>
    <row r="705" spans="1:6" x14ac:dyDescent="0.25">
      <c r="A705" s="528"/>
      <c r="B705" s="528"/>
      <c r="C705" s="528"/>
      <c r="D705" s="528"/>
      <c r="E705" s="528"/>
      <c r="F705" s="528"/>
    </row>
    <row r="706" spans="1:6" x14ac:dyDescent="0.25">
      <c r="A706" s="528"/>
      <c r="B706" s="528"/>
      <c r="C706" s="528"/>
      <c r="D706" s="528"/>
      <c r="E706" s="528"/>
      <c r="F706" s="528"/>
    </row>
    <row r="707" spans="1:6" x14ac:dyDescent="0.25">
      <c r="A707" s="528"/>
      <c r="B707" s="528"/>
      <c r="C707" s="528"/>
      <c r="D707" s="528"/>
      <c r="E707" s="528"/>
      <c r="F707" s="528"/>
    </row>
    <row r="708" spans="1:6" x14ac:dyDescent="0.25">
      <c r="A708" s="528"/>
      <c r="B708" s="528"/>
      <c r="C708" s="528"/>
      <c r="D708" s="528"/>
      <c r="E708" s="528"/>
      <c r="F708" s="528"/>
    </row>
    <row r="709" spans="1:6" x14ac:dyDescent="0.25">
      <c r="A709" s="528"/>
      <c r="B709" s="528"/>
      <c r="C709" s="528"/>
      <c r="D709" s="528"/>
      <c r="E709" s="528"/>
      <c r="F709" s="528"/>
    </row>
    <row r="710" spans="1:6" x14ac:dyDescent="0.25">
      <c r="A710" s="528"/>
      <c r="B710" s="528"/>
      <c r="C710" s="528"/>
      <c r="D710" s="528"/>
      <c r="E710" s="528"/>
      <c r="F710" s="528"/>
    </row>
    <row r="711" spans="1:6" x14ac:dyDescent="0.25">
      <c r="A711" s="528"/>
      <c r="B711" s="528"/>
      <c r="C711" s="528"/>
      <c r="D711" s="528"/>
      <c r="E711" s="528"/>
      <c r="F711" s="528"/>
    </row>
    <row r="712" spans="1:6" x14ac:dyDescent="0.25">
      <c r="A712" s="528"/>
      <c r="B712" s="528"/>
      <c r="C712" s="528"/>
      <c r="D712" s="528"/>
      <c r="E712" s="528"/>
      <c r="F712" s="528"/>
    </row>
    <row r="713" spans="1:6" x14ac:dyDescent="0.25">
      <c r="A713" s="528"/>
      <c r="B713" s="528"/>
      <c r="C713" s="528"/>
      <c r="D713" s="528"/>
      <c r="E713" s="528"/>
      <c r="F713" s="528"/>
    </row>
    <row r="714" spans="1:6" x14ac:dyDescent="0.25">
      <c r="A714" s="528"/>
      <c r="B714" s="528"/>
      <c r="C714" s="528"/>
      <c r="D714" s="528"/>
      <c r="E714" s="528"/>
      <c r="F714" s="528"/>
    </row>
    <row r="715" spans="1:6" x14ac:dyDescent="0.25">
      <c r="A715" s="528"/>
      <c r="B715" s="528"/>
      <c r="C715" s="528"/>
      <c r="D715" s="528"/>
      <c r="E715" s="528"/>
      <c r="F715" s="528"/>
    </row>
    <row r="716" spans="1:6" x14ac:dyDescent="0.25">
      <c r="A716" s="528"/>
      <c r="B716" s="528"/>
      <c r="C716" s="528"/>
      <c r="D716" s="528"/>
      <c r="E716" s="528"/>
      <c r="F716" s="528"/>
    </row>
    <row r="717" spans="1:6" x14ac:dyDescent="0.25">
      <c r="A717" s="528"/>
      <c r="B717" s="528"/>
      <c r="C717" s="528"/>
      <c r="D717" s="528"/>
      <c r="E717" s="528"/>
      <c r="F717" s="528"/>
    </row>
    <row r="718" spans="1:6" x14ac:dyDescent="0.25">
      <c r="A718" s="528"/>
      <c r="B718" s="528"/>
      <c r="C718" s="528"/>
      <c r="D718" s="528"/>
      <c r="E718" s="528"/>
      <c r="F718" s="528"/>
    </row>
    <row r="719" spans="1:6" x14ac:dyDescent="0.25">
      <c r="A719" s="528"/>
      <c r="B719" s="528"/>
      <c r="C719" s="528"/>
      <c r="D719" s="528"/>
      <c r="E719" s="528"/>
      <c r="F719" s="528"/>
    </row>
    <row r="720" spans="1:6" x14ac:dyDescent="0.25">
      <c r="A720" s="528"/>
      <c r="B720" s="528"/>
      <c r="C720" s="528"/>
      <c r="D720" s="528"/>
      <c r="E720" s="528"/>
      <c r="F720" s="528"/>
    </row>
    <row r="721" spans="1:6" x14ac:dyDescent="0.25">
      <c r="A721" s="528"/>
      <c r="B721" s="528"/>
      <c r="C721" s="528"/>
      <c r="D721" s="528"/>
      <c r="E721" s="528"/>
      <c r="F721" s="528"/>
    </row>
    <row r="722" spans="1:6" x14ac:dyDescent="0.25">
      <c r="A722" s="528"/>
      <c r="B722" s="528"/>
      <c r="C722" s="528"/>
      <c r="D722" s="528"/>
      <c r="E722" s="528"/>
      <c r="F722" s="528"/>
    </row>
    <row r="723" spans="1:6" x14ac:dyDescent="0.25">
      <c r="A723" s="528"/>
      <c r="B723" s="528"/>
      <c r="C723" s="528"/>
      <c r="D723" s="528"/>
      <c r="E723" s="528"/>
      <c r="F723" s="528"/>
    </row>
    <row r="724" spans="1:6" x14ac:dyDescent="0.25">
      <c r="A724" s="528"/>
      <c r="B724" s="528"/>
      <c r="C724" s="528"/>
      <c r="D724" s="528"/>
      <c r="E724" s="528"/>
      <c r="F724" s="528"/>
    </row>
    <row r="725" spans="1:6" x14ac:dyDescent="0.25">
      <c r="A725" s="528"/>
      <c r="B725" s="528"/>
      <c r="C725" s="528"/>
      <c r="D725" s="528"/>
      <c r="E725" s="528"/>
      <c r="F725" s="528"/>
    </row>
    <row r="726" spans="1:6" x14ac:dyDescent="0.25">
      <c r="A726" s="528"/>
      <c r="B726" s="528"/>
      <c r="C726" s="528"/>
      <c r="D726" s="528"/>
      <c r="E726" s="528"/>
      <c r="F726" s="528"/>
    </row>
    <row r="727" spans="1:6" x14ac:dyDescent="0.25">
      <c r="A727" s="528"/>
      <c r="B727" s="528"/>
      <c r="C727" s="528"/>
      <c r="D727" s="528"/>
      <c r="E727" s="528"/>
      <c r="F727" s="528"/>
    </row>
    <row r="728" spans="1:6" x14ac:dyDescent="0.25">
      <c r="A728" s="528"/>
      <c r="B728" s="528"/>
      <c r="C728" s="528"/>
      <c r="D728" s="528"/>
      <c r="E728" s="528"/>
      <c r="F728" s="528"/>
    </row>
    <row r="729" spans="1:6" x14ac:dyDescent="0.25">
      <c r="A729" s="528"/>
      <c r="B729" s="528"/>
      <c r="C729" s="528"/>
      <c r="D729" s="528"/>
      <c r="E729" s="528"/>
      <c r="F729" s="528"/>
    </row>
    <row r="730" spans="1:6" x14ac:dyDescent="0.25">
      <c r="A730" s="528"/>
      <c r="B730" s="528"/>
      <c r="C730" s="528"/>
      <c r="D730" s="528"/>
      <c r="E730" s="528"/>
      <c r="F730" s="528"/>
    </row>
    <row r="731" spans="1:6" x14ac:dyDescent="0.25">
      <c r="A731" s="528"/>
      <c r="B731" s="528"/>
      <c r="C731" s="528"/>
      <c r="D731" s="528"/>
      <c r="E731" s="528"/>
      <c r="F731" s="528"/>
    </row>
    <row r="732" spans="1:6" x14ac:dyDescent="0.25">
      <c r="A732" s="528"/>
      <c r="B732" s="528"/>
      <c r="C732" s="528"/>
      <c r="D732" s="528"/>
      <c r="E732" s="528"/>
      <c r="F732" s="528"/>
    </row>
    <row r="733" spans="1:6" x14ac:dyDescent="0.25">
      <c r="A733" s="528"/>
      <c r="B733" s="528"/>
      <c r="C733" s="528"/>
      <c r="D733" s="528"/>
      <c r="E733" s="528"/>
      <c r="F733" s="528"/>
    </row>
    <row r="734" spans="1:6" x14ac:dyDescent="0.25">
      <c r="A734" s="528"/>
      <c r="B734" s="528"/>
      <c r="C734" s="528"/>
      <c r="D734" s="528"/>
      <c r="E734" s="528"/>
      <c r="F734" s="528"/>
    </row>
    <row r="735" spans="1:6" x14ac:dyDescent="0.25">
      <c r="A735" s="528"/>
      <c r="B735" s="528"/>
      <c r="C735" s="528"/>
      <c r="D735" s="528"/>
      <c r="E735" s="528"/>
      <c r="F735" s="528"/>
    </row>
    <row r="736" spans="1:6" x14ac:dyDescent="0.25">
      <c r="A736" s="528"/>
      <c r="B736" s="528"/>
      <c r="C736" s="528"/>
      <c r="D736" s="528"/>
      <c r="E736" s="528"/>
      <c r="F736" s="528"/>
    </row>
    <row r="737" spans="1:6" x14ac:dyDescent="0.25">
      <c r="A737" s="528"/>
      <c r="B737" s="528"/>
      <c r="C737" s="528"/>
      <c r="D737" s="528"/>
      <c r="E737" s="528"/>
      <c r="F737" s="528"/>
    </row>
    <row r="738" spans="1:6" x14ac:dyDescent="0.25">
      <c r="A738" s="528"/>
      <c r="B738" s="528"/>
      <c r="C738" s="528"/>
      <c r="D738" s="528"/>
      <c r="E738" s="528"/>
      <c r="F738" s="528"/>
    </row>
    <row r="739" spans="1:6" x14ac:dyDescent="0.25">
      <c r="A739" s="528"/>
      <c r="B739" s="528"/>
      <c r="C739" s="528"/>
      <c r="D739" s="528"/>
      <c r="E739" s="528"/>
      <c r="F739" s="528"/>
    </row>
    <row r="740" spans="1:6" x14ac:dyDescent="0.25">
      <c r="A740" s="528"/>
      <c r="B740" s="528"/>
      <c r="C740" s="528"/>
      <c r="D740" s="528"/>
      <c r="E740" s="528"/>
      <c r="F740" s="528"/>
    </row>
    <row r="741" spans="1:6" x14ac:dyDescent="0.25">
      <c r="A741" s="528"/>
      <c r="B741" s="528"/>
      <c r="C741" s="528"/>
      <c r="D741" s="528"/>
      <c r="E741" s="528"/>
      <c r="F741" s="528"/>
    </row>
    <row r="742" spans="1:6" x14ac:dyDescent="0.25">
      <c r="A742" s="528"/>
      <c r="B742" s="528"/>
      <c r="C742" s="528"/>
      <c r="D742" s="528"/>
      <c r="E742" s="528"/>
      <c r="F742" s="528"/>
    </row>
    <row r="743" spans="1:6" x14ac:dyDescent="0.25">
      <c r="A743" s="528"/>
      <c r="B743" s="528"/>
      <c r="C743" s="528"/>
      <c r="D743" s="528"/>
      <c r="E743" s="528"/>
      <c r="F743" s="528"/>
    </row>
    <row r="744" spans="1:6" x14ac:dyDescent="0.25">
      <c r="A744" s="528"/>
      <c r="B744" s="528"/>
      <c r="C744" s="528"/>
      <c r="D744" s="528"/>
      <c r="E744" s="528"/>
      <c r="F744" s="528"/>
    </row>
    <row r="745" spans="1:6" x14ac:dyDescent="0.25">
      <c r="A745" s="528"/>
      <c r="B745" s="528"/>
      <c r="C745" s="528"/>
      <c r="D745" s="528"/>
      <c r="E745" s="528"/>
      <c r="F745" s="528"/>
    </row>
    <row r="746" spans="1:6" x14ac:dyDescent="0.25">
      <c r="A746" s="528"/>
      <c r="B746" s="528"/>
      <c r="C746" s="528"/>
      <c r="D746" s="528"/>
      <c r="E746" s="528"/>
      <c r="F746" s="528"/>
    </row>
    <row r="747" spans="1:6" x14ac:dyDescent="0.25">
      <c r="A747" s="528"/>
      <c r="B747" s="528"/>
      <c r="C747" s="528"/>
      <c r="D747" s="528"/>
      <c r="E747" s="528"/>
      <c r="F747" s="528"/>
    </row>
    <row r="748" spans="1:6" x14ac:dyDescent="0.25">
      <c r="A748" s="528"/>
      <c r="B748" s="528"/>
      <c r="C748" s="528"/>
      <c r="D748" s="528"/>
      <c r="E748" s="528"/>
      <c r="F748" s="528"/>
    </row>
    <row r="749" spans="1:6" x14ac:dyDescent="0.25">
      <c r="A749" s="528"/>
      <c r="B749" s="528"/>
      <c r="C749" s="528"/>
      <c r="D749" s="528"/>
      <c r="E749" s="528"/>
      <c r="F749" s="528"/>
    </row>
    <row r="750" spans="1:6" x14ac:dyDescent="0.25">
      <c r="A750" s="528"/>
      <c r="B750" s="528"/>
      <c r="C750" s="528"/>
      <c r="D750" s="528"/>
      <c r="E750" s="528"/>
      <c r="F750" s="528"/>
    </row>
    <row r="751" spans="1:6" x14ac:dyDescent="0.25">
      <c r="A751" s="528"/>
      <c r="B751" s="528"/>
      <c r="C751" s="528"/>
      <c r="D751" s="528"/>
      <c r="E751" s="528"/>
      <c r="F751" s="528"/>
    </row>
    <row r="752" spans="1:6" x14ac:dyDescent="0.25">
      <c r="A752" s="528"/>
      <c r="B752" s="528"/>
      <c r="C752" s="528"/>
      <c r="D752" s="528"/>
      <c r="E752" s="528"/>
      <c r="F752" s="528"/>
    </row>
    <row r="753" spans="1:6" x14ac:dyDescent="0.25">
      <c r="A753" s="528"/>
      <c r="B753" s="528"/>
      <c r="C753" s="528"/>
      <c r="D753" s="528"/>
      <c r="E753" s="528"/>
      <c r="F753" s="528"/>
    </row>
    <row r="754" spans="1:6" x14ac:dyDescent="0.25">
      <c r="A754" s="528"/>
      <c r="B754" s="528"/>
      <c r="C754" s="528"/>
      <c r="D754" s="528"/>
      <c r="E754" s="528"/>
      <c r="F754" s="528"/>
    </row>
    <row r="755" spans="1:6" x14ac:dyDescent="0.25">
      <c r="A755" s="528"/>
      <c r="B755" s="528"/>
      <c r="C755" s="528"/>
      <c r="D755" s="528"/>
      <c r="E755" s="528"/>
      <c r="F755" s="528"/>
    </row>
    <row r="756" spans="1:6" x14ac:dyDescent="0.25">
      <c r="A756" s="528"/>
      <c r="B756" s="528"/>
      <c r="C756" s="528"/>
      <c r="D756" s="528"/>
      <c r="E756" s="528"/>
      <c r="F756" s="528"/>
    </row>
    <row r="757" spans="1:6" x14ac:dyDescent="0.25">
      <c r="A757" s="528"/>
      <c r="B757" s="528"/>
      <c r="C757" s="528"/>
      <c r="D757" s="528"/>
      <c r="E757" s="528"/>
      <c r="F757" s="528"/>
    </row>
    <row r="758" spans="1:6" x14ac:dyDescent="0.25">
      <c r="A758" s="528"/>
      <c r="B758" s="528"/>
      <c r="C758" s="528"/>
      <c r="D758" s="528"/>
      <c r="E758" s="528"/>
      <c r="F758" s="528"/>
    </row>
    <row r="759" spans="1:6" x14ac:dyDescent="0.25">
      <c r="A759" s="528"/>
      <c r="B759" s="528"/>
      <c r="C759" s="528"/>
      <c r="D759" s="528"/>
      <c r="E759" s="528"/>
      <c r="F759" s="528"/>
    </row>
    <row r="760" spans="1:6" x14ac:dyDescent="0.25">
      <c r="A760" s="528"/>
      <c r="B760" s="528"/>
      <c r="C760" s="528"/>
      <c r="D760" s="528"/>
      <c r="E760" s="528"/>
      <c r="F760" s="528"/>
    </row>
    <row r="761" spans="1:6" x14ac:dyDescent="0.25">
      <c r="A761" s="528"/>
      <c r="B761" s="528"/>
      <c r="C761" s="528"/>
      <c r="D761" s="528"/>
      <c r="E761" s="528"/>
      <c r="F761" s="528"/>
    </row>
    <row r="762" spans="1:6" x14ac:dyDescent="0.25">
      <c r="A762" s="528"/>
      <c r="B762" s="528"/>
      <c r="C762" s="528"/>
      <c r="D762" s="528"/>
      <c r="E762" s="528"/>
      <c r="F762" s="528"/>
    </row>
    <row r="763" spans="1:6" x14ac:dyDescent="0.25">
      <c r="A763" s="528"/>
      <c r="B763" s="528"/>
      <c r="C763" s="528"/>
      <c r="D763" s="528"/>
      <c r="E763" s="528"/>
      <c r="F763" s="528"/>
    </row>
    <row r="764" spans="1:6" x14ac:dyDescent="0.25">
      <c r="A764" s="528"/>
      <c r="B764" s="528"/>
      <c r="C764" s="528"/>
      <c r="D764" s="528"/>
      <c r="E764" s="528"/>
      <c r="F764" s="528"/>
    </row>
    <row r="765" spans="1:6" x14ac:dyDescent="0.25">
      <c r="A765" s="528"/>
      <c r="B765" s="528"/>
      <c r="C765" s="528"/>
      <c r="D765" s="528"/>
      <c r="E765" s="528"/>
      <c r="F765" s="528"/>
    </row>
    <row r="766" spans="1:6" x14ac:dyDescent="0.25">
      <c r="A766" s="528"/>
      <c r="B766" s="528"/>
      <c r="C766" s="528"/>
      <c r="D766" s="528"/>
      <c r="E766" s="528"/>
      <c r="F766" s="528"/>
    </row>
    <row r="767" spans="1:6" x14ac:dyDescent="0.25">
      <c r="A767" s="528"/>
      <c r="B767" s="528"/>
      <c r="C767" s="528"/>
      <c r="D767" s="528"/>
      <c r="E767" s="528"/>
      <c r="F767" s="528"/>
    </row>
    <row r="768" spans="1:6" x14ac:dyDescent="0.25">
      <c r="A768" s="528"/>
      <c r="B768" s="528"/>
      <c r="C768" s="528"/>
      <c r="D768" s="528"/>
      <c r="E768" s="528"/>
      <c r="F768" s="528"/>
    </row>
    <row r="769" spans="1:6" x14ac:dyDescent="0.25">
      <c r="A769" s="528"/>
      <c r="B769" s="528"/>
      <c r="C769" s="528"/>
      <c r="D769" s="528"/>
      <c r="E769" s="528"/>
      <c r="F769" s="528"/>
    </row>
    <row r="770" spans="1:6" x14ac:dyDescent="0.25">
      <c r="A770" s="528"/>
      <c r="B770" s="528"/>
      <c r="C770" s="528"/>
      <c r="D770" s="528"/>
      <c r="E770" s="528"/>
      <c r="F770" s="528"/>
    </row>
    <row r="771" spans="1:6" x14ac:dyDescent="0.25">
      <c r="A771" s="528"/>
      <c r="B771" s="528"/>
      <c r="C771" s="528"/>
      <c r="D771" s="528"/>
      <c r="E771" s="528"/>
      <c r="F771" s="528"/>
    </row>
    <row r="772" spans="1:6" x14ac:dyDescent="0.25">
      <c r="A772" s="528"/>
      <c r="B772" s="528"/>
      <c r="C772" s="528"/>
      <c r="D772" s="528"/>
      <c r="E772" s="528"/>
      <c r="F772" s="528"/>
    </row>
    <row r="773" spans="1:6" x14ac:dyDescent="0.25">
      <c r="A773" s="528"/>
      <c r="B773" s="528"/>
      <c r="C773" s="528"/>
      <c r="D773" s="528"/>
      <c r="E773" s="528"/>
      <c r="F773" s="528"/>
    </row>
    <row r="774" spans="1:6" x14ac:dyDescent="0.25">
      <c r="A774" s="528"/>
      <c r="B774" s="528"/>
      <c r="C774" s="528"/>
      <c r="D774" s="528"/>
      <c r="E774" s="528"/>
      <c r="F774" s="528"/>
    </row>
    <row r="775" spans="1:6" x14ac:dyDescent="0.25">
      <c r="A775" s="528"/>
      <c r="B775" s="528"/>
      <c r="C775" s="528"/>
      <c r="D775" s="528"/>
      <c r="E775" s="528"/>
      <c r="F775" s="528"/>
    </row>
    <row r="776" spans="1:6" x14ac:dyDescent="0.25">
      <c r="A776" s="528"/>
      <c r="B776" s="528"/>
      <c r="C776" s="528"/>
      <c r="D776" s="528"/>
      <c r="E776" s="528"/>
      <c r="F776" s="528"/>
    </row>
    <row r="777" spans="1:6" x14ac:dyDescent="0.25">
      <c r="A777" s="528"/>
      <c r="B777" s="528"/>
      <c r="C777" s="528"/>
      <c r="D777" s="528"/>
      <c r="E777" s="528"/>
      <c r="F777" s="528"/>
    </row>
    <row r="778" spans="1:6" x14ac:dyDescent="0.25">
      <c r="A778" s="528"/>
      <c r="B778" s="528"/>
      <c r="C778" s="528"/>
      <c r="D778" s="528"/>
      <c r="E778" s="528"/>
      <c r="F778" s="528"/>
    </row>
    <row r="779" spans="1:6" x14ac:dyDescent="0.25">
      <c r="A779" s="528"/>
      <c r="B779" s="528"/>
      <c r="C779" s="528"/>
      <c r="D779" s="528"/>
      <c r="E779" s="528"/>
      <c r="F779" s="528"/>
    </row>
    <row r="780" spans="1:6" x14ac:dyDescent="0.25">
      <c r="A780" s="528"/>
      <c r="B780" s="528"/>
      <c r="C780" s="528"/>
      <c r="D780" s="528"/>
      <c r="E780" s="528"/>
      <c r="F780" s="528"/>
    </row>
    <row r="781" spans="1:6" x14ac:dyDescent="0.25">
      <c r="A781" s="528"/>
      <c r="B781" s="528"/>
      <c r="C781" s="528"/>
      <c r="D781" s="528"/>
      <c r="E781" s="528"/>
      <c r="F781" s="528"/>
    </row>
    <row r="782" spans="1:6" x14ac:dyDescent="0.25">
      <c r="A782" s="528"/>
      <c r="B782" s="528"/>
      <c r="C782" s="528"/>
      <c r="D782" s="528"/>
      <c r="E782" s="528"/>
      <c r="F782" s="528"/>
    </row>
    <row r="783" spans="1:6" x14ac:dyDescent="0.25">
      <c r="A783" s="528"/>
      <c r="B783" s="528"/>
      <c r="C783" s="528"/>
      <c r="D783" s="528"/>
      <c r="E783" s="528"/>
      <c r="F783" s="528"/>
    </row>
    <row r="784" spans="1:6" x14ac:dyDescent="0.25">
      <c r="A784" s="528"/>
      <c r="B784" s="528"/>
      <c r="C784" s="528"/>
      <c r="D784" s="528"/>
      <c r="E784" s="528"/>
      <c r="F784" s="528"/>
    </row>
    <row r="785" spans="1:6" x14ac:dyDescent="0.25">
      <c r="A785" s="528"/>
      <c r="B785" s="528"/>
      <c r="C785" s="528"/>
      <c r="D785" s="528"/>
      <c r="E785" s="528"/>
      <c r="F785" s="528"/>
    </row>
    <row r="786" spans="1:6" x14ac:dyDescent="0.25">
      <c r="A786" s="528"/>
      <c r="B786" s="528"/>
      <c r="C786" s="528"/>
      <c r="D786" s="528"/>
      <c r="E786" s="528"/>
      <c r="F786" s="528"/>
    </row>
    <row r="787" spans="1:6" x14ac:dyDescent="0.25">
      <c r="A787" s="528"/>
      <c r="B787" s="528"/>
      <c r="C787" s="528"/>
      <c r="D787" s="528"/>
      <c r="E787" s="528"/>
      <c r="F787" s="528"/>
    </row>
    <row r="788" spans="1:6" x14ac:dyDescent="0.25">
      <c r="A788" s="528"/>
      <c r="B788" s="528"/>
      <c r="C788" s="528"/>
      <c r="D788" s="528"/>
      <c r="E788" s="528"/>
      <c r="F788" s="528"/>
    </row>
    <row r="789" spans="1:6" x14ac:dyDescent="0.25">
      <c r="A789" s="528"/>
      <c r="B789" s="528"/>
      <c r="C789" s="528"/>
      <c r="D789" s="528"/>
      <c r="E789" s="528"/>
      <c r="F789" s="528"/>
    </row>
    <row r="790" spans="1:6" x14ac:dyDescent="0.25">
      <c r="A790" s="528"/>
      <c r="B790" s="528"/>
      <c r="C790" s="528"/>
      <c r="D790" s="528"/>
      <c r="E790" s="528"/>
      <c r="F790" s="528"/>
    </row>
    <row r="791" spans="1:6" x14ac:dyDescent="0.25">
      <c r="A791" s="528"/>
      <c r="B791" s="528"/>
      <c r="C791" s="528"/>
      <c r="D791" s="528"/>
      <c r="E791" s="528"/>
      <c r="F791" s="528"/>
    </row>
    <row r="792" spans="1:6" x14ac:dyDescent="0.25">
      <c r="A792" s="528"/>
      <c r="B792" s="528"/>
      <c r="C792" s="528"/>
      <c r="D792" s="528"/>
      <c r="E792" s="528"/>
      <c r="F792" s="528"/>
    </row>
    <row r="793" spans="1:6" x14ac:dyDescent="0.25">
      <c r="A793" s="528"/>
      <c r="B793" s="528"/>
      <c r="C793" s="528"/>
      <c r="D793" s="528"/>
      <c r="E793" s="528"/>
      <c r="F793" s="528"/>
    </row>
    <row r="794" spans="1:6" x14ac:dyDescent="0.25">
      <c r="A794" s="528"/>
      <c r="B794" s="528"/>
      <c r="C794" s="528"/>
      <c r="D794" s="528"/>
      <c r="E794" s="528"/>
      <c r="F794" s="528"/>
    </row>
    <row r="795" spans="1:6" x14ac:dyDescent="0.25">
      <c r="A795" s="528"/>
      <c r="B795" s="528"/>
      <c r="C795" s="528"/>
      <c r="D795" s="528"/>
      <c r="E795" s="528"/>
      <c r="F795" s="528"/>
    </row>
    <row r="796" spans="1:6" x14ac:dyDescent="0.25">
      <c r="A796" s="528"/>
      <c r="B796" s="528"/>
      <c r="C796" s="528"/>
      <c r="D796" s="528"/>
      <c r="E796" s="528"/>
      <c r="F796" s="528"/>
    </row>
    <row r="797" spans="1:6" x14ac:dyDescent="0.25">
      <c r="A797" s="528"/>
      <c r="B797" s="528"/>
      <c r="C797" s="528"/>
      <c r="D797" s="528"/>
      <c r="E797" s="528"/>
      <c r="F797" s="528"/>
    </row>
    <row r="798" spans="1:6" x14ac:dyDescent="0.25">
      <c r="A798" s="528"/>
      <c r="B798" s="528"/>
      <c r="C798" s="528"/>
      <c r="D798" s="528"/>
      <c r="E798" s="528"/>
      <c r="F798" s="528"/>
    </row>
    <row r="799" spans="1:6" x14ac:dyDescent="0.25">
      <c r="A799" s="528"/>
      <c r="B799" s="528"/>
      <c r="C799" s="528"/>
      <c r="D799" s="528"/>
      <c r="E799" s="528"/>
      <c r="F799" s="528"/>
    </row>
    <row r="800" spans="1:6" x14ac:dyDescent="0.25">
      <c r="A800" s="528"/>
      <c r="B800" s="528"/>
      <c r="C800" s="528"/>
      <c r="D800" s="528"/>
      <c r="E800" s="528"/>
      <c r="F800" s="528"/>
    </row>
    <row r="801" spans="1:6" x14ac:dyDescent="0.25">
      <c r="A801" s="528"/>
      <c r="B801" s="528"/>
      <c r="C801" s="528"/>
      <c r="D801" s="528"/>
      <c r="E801" s="528"/>
      <c r="F801" s="528"/>
    </row>
    <row r="802" spans="1:6" x14ac:dyDescent="0.25">
      <c r="A802" s="528"/>
      <c r="B802" s="528"/>
      <c r="C802" s="528"/>
      <c r="D802" s="528"/>
      <c r="E802" s="528"/>
      <c r="F802" s="528"/>
    </row>
    <row r="803" spans="1:6" x14ac:dyDescent="0.25">
      <c r="A803" s="528"/>
      <c r="B803" s="528"/>
      <c r="C803" s="528"/>
      <c r="D803" s="528"/>
      <c r="E803" s="528"/>
      <c r="F803" s="528"/>
    </row>
    <row r="804" spans="1:6" x14ac:dyDescent="0.25">
      <c r="A804" s="528"/>
      <c r="B804" s="528"/>
      <c r="C804" s="528"/>
      <c r="D804" s="528"/>
      <c r="E804" s="528"/>
      <c r="F804" s="528"/>
    </row>
    <row r="805" spans="1:6" x14ac:dyDescent="0.25">
      <c r="A805" s="528"/>
      <c r="B805" s="528"/>
      <c r="C805" s="528"/>
      <c r="D805" s="528"/>
      <c r="E805" s="528"/>
      <c r="F805" s="528"/>
    </row>
    <row r="806" spans="1:6" x14ac:dyDescent="0.25">
      <c r="A806" s="528"/>
      <c r="B806" s="528"/>
      <c r="C806" s="528"/>
      <c r="D806" s="528"/>
      <c r="E806" s="528"/>
      <c r="F806" s="528"/>
    </row>
    <row r="807" spans="1:6" x14ac:dyDescent="0.25">
      <c r="A807" s="528"/>
      <c r="B807" s="528"/>
      <c r="C807" s="528"/>
      <c r="D807" s="528"/>
      <c r="E807" s="528"/>
      <c r="F807" s="528"/>
    </row>
    <row r="808" spans="1:6" x14ac:dyDescent="0.25">
      <c r="A808" s="528"/>
      <c r="B808" s="528"/>
      <c r="C808" s="528"/>
      <c r="D808" s="528"/>
      <c r="E808" s="528"/>
      <c r="F808" s="528"/>
    </row>
    <row r="809" spans="1:6" x14ac:dyDescent="0.25">
      <c r="A809" s="528"/>
      <c r="B809" s="528"/>
      <c r="C809" s="528"/>
      <c r="D809" s="528"/>
      <c r="E809" s="528"/>
      <c r="F809" s="528"/>
    </row>
    <row r="810" spans="1:6" x14ac:dyDescent="0.25">
      <c r="A810" s="528"/>
      <c r="B810" s="528"/>
      <c r="C810" s="528"/>
      <c r="D810" s="528"/>
      <c r="E810" s="528"/>
      <c r="F810" s="528"/>
    </row>
    <row r="811" spans="1:6" x14ac:dyDescent="0.25">
      <c r="A811" s="528"/>
      <c r="B811" s="528"/>
      <c r="C811" s="528"/>
      <c r="D811" s="528"/>
      <c r="E811" s="528"/>
      <c r="F811" s="528"/>
    </row>
    <row r="812" spans="1:6" x14ac:dyDescent="0.25">
      <c r="A812" s="528"/>
      <c r="B812" s="528"/>
      <c r="C812" s="528"/>
      <c r="D812" s="528"/>
      <c r="E812" s="528"/>
      <c r="F812" s="528"/>
    </row>
    <row r="813" spans="1:6" x14ac:dyDescent="0.25">
      <c r="A813" s="528"/>
      <c r="B813" s="528"/>
      <c r="C813" s="528"/>
      <c r="D813" s="528"/>
      <c r="E813" s="528"/>
      <c r="F813" s="528"/>
    </row>
    <row r="814" spans="1:6" x14ac:dyDescent="0.25">
      <c r="A814" s="528"/>
      <c r="B814" s="528"/>
      <c r="C814" s="528"/>
      <c r="D814" s="528"/>
      <c r="E814" s="528"/>
      <c r="F814" s="528"/>
    </row>
    <row r="815" spans="1:6" x14ac:dyDescent="0.25">
      <c r="A815" s="528"/>
      <c r="B815" s="528"/>
      <c r="C815" s="528"/>
      <c r="D815" s="528"/>
      <c r="E815" s="528"/>
      <c r="F815" s="528"/>
    </row>
    <row r="816" spans="1:6" x14ac:dyDescent="0.25">
      <c r="A816" s="528"/>
      <c r="B816" s="528"/>
      <c r="C816" s="528"/>
      <c r="D816" s="528"/>
      <c r="E816" s="528"/>
      <c r="F816" s="528"/>
    </row>
    <row r="817" spans="1:6" x14ac:dyDescent="0.25">
      <c r="A817" s="528"/>
      <c r="B817" s="528"/>
      <c r="C817" s="528"/>
      <c r="D817" s="528"/>
      <c r="E817" s="528"/>
      <c r="F817" s="528"/>
    </row>
    <row r="818" spans="1:6" x14ac:dyDescent="0.25">
      <c r="A818" s="528"/>
      <c r="B818" s="528"/>
      <c r="C818" s="528"/>
      <c r="D818" s="528"/>
      <c r="E818" s="528"/>
      <c r="F818" s="528"/>
    </row>
    <row r="819" spans="1:6" x14ac:dyDescent="0.25">
      <c r="A819" s="528"/>
      <c r="B819" s="528"/>
      <c r="C819" s="528"/>
      <c r="D819" s="528"/>
      <c r="E819" s="528"/>
      <c r="F819" s="528"/>
    </row>
    <row r="820" spans="1:6" x14ac:dyDescent="0.25">
      <c r="A820" s="528"/>
      <c r="B820" s="528"/>
      <c r="C820" s="528"/>
      <c r="D820" s="528"/>
      <c r="E820" s="528"/>
      <c r="F820" s="528"/>
    </row>
    <row r="821" spans="1:6" x14ac:dyDescent="0.25">
      <c r="A821" s="528"/>
      <c r="B821" s="528"/>
      <c r="C821" s="528"/>
      <c r="D821" s="528"/>
      <c r="E821" s="528"/>
      <c r="F821" s="528"/>
    </row>
    <row r="822" spans="1:6" x14ac:dyDescent="0.25">
      <c r="A822" s="528"/>
      <c r="B822" s="528"/>
      <c r="C822" s="528"/>
      <c r="D822" s="528"/>
      <c r="E822" s="528"/>
      <c r="F822" s="528"/>
    </row>
    <row r="823" spans="1:6" x14ac:dyDescent="0.25">
      <c r="A823" s="528"/>
      <c r="B823" s="528"/>
      <c r="C823" s="528"/>
      <c r="D823" s="528"/>
      <c r="E823" s="528"/>
      <c r="F823" s="528"/>
    </row>
    <row r="824" spans="1:6" x14ac:dyDescent="0.25">
      <c r="A824" s="528"/>
      <c r="B824" s="528"/>
      <c r="C824" s="528"/>
      <c r="D824" s="528"/>
      <c r="E824" s="528"/>
      <c r="F824" s="528"/>
    </row>
    <row r="825" spans="1:6" x14ac:dyDescent="0.25">
      <c r="A825" s="528"/>
      <c r="B825" s="528"/>
      <c r="C825" s="528"/>
      <c r="D825" s="528"/>
      <c r="E825" s="528"/>
      <c r="F825" s="528"/>
    </row>
    <row r="826" spans="1:6" x14ac:dyDescent="0.25">
      <c r="A826" s="528"/>
      <c r="B826" s="528"/>
      <c r="C826" s="528"/>
      <c r="D826" s="528"/>
      <c r="E826" s="528"/>
      <c r="F826" s="528"/>
    </row>
    <row r="827" spans="1:6" x14ac:dyDescent="0.25">
      <c r="A827" s="528"/>
      <c r="B827" s="528"/>
      <c r="C827" s="528"/>
      <c r="D827" s="528"/>
      <c r="E827" s="528"/>
      <c r="F827" s="528"/>
    </row>
    <row r="828" spans="1:6" x14ac:dyDescent="0.25">
      <c r="A828" s="528"/>
      <c r="B828" s="528"/>
      <c r="C828" s="528"/>
      <c r="D828" s="528"/>
      <c r="E828" s="528"/>
      <c r="F828" s="528"/>
    </row>
    <row r="829" spans="1:6" x14ac:dyDescent="0.25">
      <c r="A829" s="528"/>
      <c r="B829" s="528"/>
      <c r="C829" s="528"/>
      <c r="D829" s="528"/>
      <c r="E829" s="528"/>
      <c r="F829" s="528"/>
    </row>
    <row r="830" spans="1:6" x14ac:dyDescent="0.25">
      <c r="A830" s="528"/>
      <c r="B830" s="528"/>
      <c r="C830" s="528"/>
      <c r="D830" s="528"/>
      <c r="E830" s="528"/>
      <c r="F830" s="528"/>
    </row>
    <row r="831" spans="1:6" x14ac:dyDescent="0.25">
      <c r="A831" s="528"/>
      <c r="B831" s="528"/>
      <c r="C831" s="528"/>
      <c r="D831" s="528"/>
      <c r="E831" s="528"/>
      <c r="F831" s="528"/>
    </row>
    <row r="832" spans="1:6" x14ac:dyDescent="0.25">
      <c r="A832" s="528"/>
      <c r="B832" s="528"/>
      <c r="C832" s="528"/>
      <c r="D832" s="528"/>
      <c r="E832" s="528"/>
      <c r="F832" s="528"/>
    </row>
    <row r="833" spans="1:6" x14ac:dyDescent="0.25">
      <c r="A833" s="528"/>
      <c r="B833" s="528"/>
      <c r="C833" s="528"/>
      <c r="D833" s="528"/>
      <c r="E833" s="528"/>
      <c r="F833" s="528"/>
    </row>
    <row r="834" spans="1:6" x14ac:dyDescent="0.25">
      <c r="A834" s="528"/>
      <c r="B834" s="528"/>
      <c r="C834" s="528"/>
      <c r="D834" s="528"/>
      <c r="E834" s="528"/>
      <c r="F834" s="528"/>
    </row>
    <row r="835" spans="1:6" x14ac:dyDescent="0.25">
      <c r="A835" s="528"/>
      <c r="B835" s="528"/>
      <c r="C835" s="528"/>
      <c r="D835" s="528"/>
      <c r="E835" s="528"/>
      <c r="F835" s="528"/>
    </row>
    <row r="836" spans="1:6" x14ac:dyDescent="0.25">
      <c r="A836" s="528"/>
      <c r="B836" s="528"/>
      <c r="C836" s="528"/>
      <c r="D836" s="528"/>
      <c r="E836" s="528"/>
      <c r="F836" s="528"/>
    </row>
    <row r="837" spans="1:6" x14ac:dyDescent="0.25">
      <c r="A837" s="528"/>
      <c r="B837" s="528"/>
      <c r="C837" s="528"/>
      <c r="D837" s="528"/>
      <c r="E837" s="528"/>
      <c r="F837" s="528"/>
    </row>
    <row r="838" spans="1:6" x14ac:dyDescent="0.25">
      <c r="A838" s="528"/>
      <c r="B838" s="528"/>
      <c r="C838" s="528"/>
      <c r="D838" s="528"/>
      <c r="E838" s="528"/>
      <c r="F838" s="528"/>
    </row>
    <row r="839" spans="1:6" x14ac:dyDescent="0.25">
      <c r="A839" s="528"/>
      <c r="B839" s="528"/>
      <c r="C839" s="528"/>
      <c r="D839" s="528"/>
      <c r="E839" s="528"/>
      <c r="F839" s="528"/>
    </row>
    <row r="840" spans="1:6" x14ac:dyDescent="0.25">
      <c r="A840" s="528"/>
      <c r="B840" s="528"/>
      <c r="C840" s="528"/>
      <c r="D840" s="528"/>
      <c r="E840" s="528"/>
      <c r="F840" s="528"/>
    </row>
    <row r="841" spans="1:6" x14ac:dyDescent="0.25">
      <c r="A841" s="528"/>
      <c r="B841" s="528"/>
      <c r="C841" s="528"/>
      <c r="D841" s="528"/>
      <c r="E841" s="528"/>
      <c r="F841" s="528"/>
    </row>
    <row r="842" spans="1:6" x14ac:dyDescent="0.25">
      <c r="A842" s="528"/>
      <c r="B842" s="528"/>
      <c r="C842" s="528"/>
      <c r="D842" s="528"/>
      <c r="E842" s="528"/>
      <c r="F842" s="528"/>
    </row>
    <row r="843" spans="1:6" x14ac:dyDescent="0.25">
      <c r="A843" s="528"/>
      <c r="B843" s="528"/>
      <c r="C843" s="528"/>
      <c r="D843" s="528"/>
      <c r="E843" s="528"/>
      <c r="F843" s="528"/>
    </row>
    <row r="844" spans="1:6" x14ac:dyDescent="0.25">
      <c r="A844" s="528"/>
      <c r="B844" s="528"/>
      <c r="C844" s="528"/>
      <c r="D844" s="528"/>
      <c r="E844" s="528"/>
      <c r="F844" s="528"/>
    </row>
    <row r="845" spans="1:6" x14ac:dyDescent="0.25">
      <c r="A845" s="528"/>
      <c r="B845" s="528"/>
      <c r="C845" s="528"/>
      <c r="D845" s="528"/>
      <c r="E845" s="528"/>
      <c r="F845" s="528"/>
    </row>
    <row r="846" spans="1:6" x14ac:dyDescent="0.25">
      <c r="A846" s="528"/>
      <c r="B846" s="528"/>
      <c r="C846" s="528"/>
      <c r="D846" s="528"/>
      <c r="E846" s="528"/>
      <c r="F846" s="528"/>
    </row>
    <row r="847" spans="1:6" x14ac:dyDescent="0.25">
      <c r="A847" s="528"/>
      <c r="B847" s="528"/>
      <c r="C847" s="528"/>
      <c r="D847" s="528"/>
      <c r="E847" s="528"/>
      <c r="F847" s="528"/>
    </row>
    <row r="848" spans="1:6" x14ac:dyDescent="0.25">
      <c r="A848" s="528"/>
      <c r="B848" s="528"/>
      <c r="C848" s="528"/>
      <c r="D848" s="528"/>
      <c r="E848" s="528"/>
      <c r="F848" s="528"/>
    </row>
    <row r="849" spans="1:6" x14ac:dyDescent="0.25">
      <c r="A849" s="528"/>
      <c r="B849" s="528"/>
      <c r="C849" s="528"/>
      <c r="D849" s="528"/>
      <c r="E849" s="528"/>
      <c r="F849" s="528"/>
    </row>
    <row r="850" spans="1:6" x14ac:dyDescent="0.25">
      <c r="A850" s="528"/>
      <c r="B850" s="528"/>
      <c r="C850" s="528"/>
      <c r="D850" s="528"/>
      <c r="E850" s="528"/>
      <c r="F850" s="528"/>
    </row>
    <row r="851" spans="1:6" x14ac:dyDescent="0.25">
      <c r="A851" s="528"/>
      <c r="B851" s="528"/>
      <c r="C851" s="528"/>
      <c r="D851" s="528"/>
      <c r="E851" s="528"/>
      <c r="F851" s="528"/>
    </row>
    <row r="852" spans="1:6" x14ac:dyDescent="0.25">
      <c r="A852" s="528"/>
      <c r="B852" s="528"/>
      <c r="C852" s="528"/>
      <c r="D852" s="528"/>
      <c r="E852" s="528"/>
      <c r="F852" s="528"/>
    </row>
    <row r="853" spans="1:6" x14ac:dyDescent="0.25">
      <c r="A853" s="528"/>
      <c r="B853" s="528"/>
      <c r="C853" s="528"/>
      <c r="D853" s="528"/>
      <c r="E853" s="528"/>
      <c r="F853" s="528"/>
    </row>
    <row r="854" spans="1:6" x14ac:dyDescent="0.25">
      <c r="A854" s="528"/>
      <c r="B854" s="528"/>
      <c r="C854" s="528"/>
      <c r="D854" s="528"/>
      <c r="E854" s="528"/>
      <c r="F854" s="528"/>
    </row>
    <row r="855" spans="1:6" x14ac:dyDescent="0.25">
      <c r="A855" s="528"/>
      <c r="B855" s="528"/>
      <c r="C855" s="528"/>
      <c r="D855" s="528"/>
      <c r="E855" s="528"/>
      <c r="F855" s="528"/>
    </row>
    <row r="856" spans="1:6" x14ac:dyDescent="0.25">
      <c r="A856" s="528"/>
      <c r="B856" s="528"/>
      <c r="C856" s="528"/>
      <c r="D856" s="528"/>
      <c r="E856" s="528"/>
      <c r="F856" s="528"/>
    </row>
    <row r="857" spans="1:6" x14ac:dyDescent="0.25">
      <c r="A857" s="528"/>
      <c r="B857" s="528"/>
      <c r="C857" s="528"/>
      <c r="D857" s="528"/>
      <c r="E857" s="528"/>
      <c r="F857" s="528"/>
    </row>
    <row r="858" spans="1:6" x14ac:dyDescent="0.25">
      <c r="A858" s="528"/>
      <c r="B858" s="528"/>
      <c r="C858" s="528"/>
      <c r="D858" s="528"/>
      <c r="E858" s="528"/>
      <c r="F858" s="528"/>
    </row>
    <row r="859" spans="1:6" x14ac:dyDescent="0.25">
      <c r="A859" s="528"/>
      <c r="B859" s="528"/>
      <c r="C859" s="528"/>
      <c r="D859" s="528"/>
      <c r="E859" s="528"/>
      <c r="F859" s="528"/>
    </row>
    <row r="860" spans="1:6" x14ac:dyDescent="0.25">
      <c r="A860" s="528"/>
      <c r="B860" s="528"/>
      <c r="C860" s="528"/>
      <c r="D860" s="528"/>
      <c r="E860" s="528"/>
      <c r="F860" s="528"/>
    </row>
    <row r="861" spans="1:6" x14ac:dyDescent="0.25">
      <c r="A861" s="528"/>
      <c r="B861" s="528"/>
      <c r="C861" s="528"/>
      <c r="D861" s="528"/>
      <c r="E861" s="528"/>
      <c r="F861" s="528"/>
    </row>
    <row r="862" spans="1:6" x14ac:dyDescent="0.25">
      <c r="A862" s="528"/>
      <c r="B862" s="528"/>
      <c r="C862" s="528"/>
      <c r="D862" s="528"/>
      <c r="E862" s="528"/>
      <c r="F862" s="528"/>
    </row>
    <row r="863" spans="1:6" x14ac:dyDescent="0.25">
      <c r="A863" s="528"/>
      <c r="B863" s="528"/>
      <c r="C863" s="528"/>
      <c r="D863" s="528"/>
      <c r="E863" s="528"/>
      <c r="F863" s="528"/>
    </row>
    <row r="864" spans="1:6" x14ac:dyDescent="0.25">
      <c r="A864" s="528"/>
      <c r="B864" s="528"/>
      <c r="C864" s="528"/>
      <c r="D864" s="528"/>
      <c r="E864" s="528"/>
      <c r="F864" s="528"/>
    </row>
    <row r="865" spans="1:6" x14ac:dyDescent="0.25">
      <c r="A865" s="528"/>
      <c r="B865" s="528"/>
      <c r="C865" s="528"/>
      <c r="D865" s="528"/>
      <c r="E865" s="528"/>
      <c r="F865" s="528"/>
    </row>
    <row r="866" spans="1:6" x14ac:dyDescent="0.25">
      <c r="A866" s="528"/>
      <c r="B866" s="528"/>
      <c r="C866" s="528"/>
      <c r="D866" s="528"/>
      <c r="E866" s="528"/>
      <c r="F866" s="528"/>
    </row>
    <row r="867" spans="1:6" x14ac:dyDescent="0.25">
      <c r="A867" s="528"/>
      <c r="B867" s="528"/>
      <c r="C867" s="528"/>
      <c r="D867" s="528"/>
      <c r="E867" s="528"/>
      <c r="F867" s="528"/>
    </row>
    <row r="868" spans="1:6" x14ac:dyDescent="0.25">
      <c r="A868" s="528"/>
      <c r="B868" s="528"/>
      <c r="C868" s="528"/>
      <c r="D868" s="528"/>
      <c r="E868" s="528"/>
      <c r="F868" s="528"/>
    </row>
    <row r="869" spans="1:6" x14ac:dyDescent="0.25">
      <c r="A869" s="528"/>
      <c r="B869" s="528"/>
      <c r="C869" s="528"/>
      <c r="D869" s="528"/>
      <c r="E869" s="528"/>
      <c r="F869" s="528"/>
    </row>
    <row r="870" spans="1:6" x14ac:dyDescent="0.25">
      <c r="A870" s="528"/>
      <c r="B870" s="528"/>
      <c r="C870" s="528"/>
      <c r="D870" s="528"/>
      <c r="E870" s="528"/>
      <c r="F870" s="528"/>
    </row>
    <row r="871" spans="1:6" x14ac:dyDescent="0.25">
      <c r="A871" s="528"/>
      <c r="B871" s="528"/>
      <c r="C871" s="528"/>
      <c r="D871" s="528"/>
      <c r="E871" s="528"/>
      <c r="F871" s="528"/>
    </row>
    <row r="872" spans="1:6" x14ac:dyDescent="0.25">
      <c r="A872" s="528"/>
      <c r="B872" s="528"/>
      <c r="C872" s="528"/>
      <c r="D872" s="528"/>
      <c r="E872" s="528"/>
      <c r="F872" s="528"/>
    </row>
    <row r="873" spans="1:6" x14ac:dyDescent="0.25">
      <c r="A873" s="528"/>
      <c r="B873" s="528"/>
      <c r="C873" s="528"/>
      <c r="D873" s="528"/>
      <c r="E873" s="528"/>
      <c r="F873" s="528"/>
    </row>
    <row r="874" spans="1:6" x14ac:dyDescent="0.25">
      <c r="A874" s="528"/>
      <c r="B874" s="528"/>
      <c r="C874" s="528"/>
      <c r="D874" s="528"/>
      <c r="E874" s="528"/>
      <c r="F874" s="528"/>
    </row>
    <row r="875" spans="1:6" x14ac:dyDescent="0.25">
      <c r="A875" s="528"/>
      <c r="B875" s="528"/>
      <c r="C875" s="528"/>
      <c r="D875" s="528"/>
      <c r="E875" s="528"/>
      <c r="F875" s="528"/>
    </row>
    <row r="876" spans="1:6" x14ac:dyDescent="0.25">
      <c r="A876" s="528"/>
      <c r="B876" s="528"/>
      <c r="C876" s="528"/>
      <c r="D876" s="528"/>
      <c r="E876" s="528"/>
      <c r="F876" s="528"/>
    </row>
    <row r="877" spans="1:6" x14ac:dyDescent="0.25">
      <c r="A877" s="528"/>
      <c r="B877" s="528"/>
      <c r="C877" s="528"/>
      <c r="D877" s="528"/>
      <c r="E877" s="528"/>
      <c r="F877" s="528"/>
    </row>
    <row r="878" spans="1:6" x14ac:dyDescent="0.25">
      <c r="A878" s="528"/>
      <c r="B878" s="528"/>
      <c r="C878" s="528"/>
      <c r="D878" s="528"/>
      <c r="E878" s="528"/>
      <c r="F878" s="528"/>
    </row>
    <row r="879" spans="1:6" x14ac:dyDescent="0.25">
      <c r="A879" s="528"/>
      <c r="B879" s="528"/>
      <c r="C879" s="528"/>
      <c r="D879" s="528"/>
      <c r="E879" s="528"/>
      <c r="F879" s="528"/>
    </row>
    <row r="880" spans="1:6" x14ac:dyDescent="0.25">
      <c r="A880" s="528"/>
      <c r="B880" s="528"/>
      <c r="C880" s="528"/>
      <c r="D880" s="528"/>
      <c r="E880" s="528"/>
      <c r="F880" s="528"/>
    </row>
    <row r="881" spans="1:6" x14ac:dyDescent="0.25">
      <c r="A881" s="528"/>
      <c r="B881" s="528"/>
      <c r="C881" s="528"/>
      <c r="D881" s="528"/>
      <c r="E881" s="528"/>
      <c r="F881" s="528"/>
    </row>
    <row r="882" spans="1:6" x14ac:dyDescent="0.25">
      <c r="A882" s="528"/>
      <c r="B882" s="528"/>
      <c r="C882" s="528"/>
      <c r="D882" s="528"/>
      <c r="E882" s="528"/>
      <c r="F882" s="528"/>
    </row>
    <row r="883" spans="1:6" x14ac:dyDescent="0.25">
      <c r="A883" s="528"/>
      <c r="B883" s="528"/>
      <c r="C883" s="528"/>
      <c r="D883" s="528"/>
      <c r="E883" s="528"/>
      <c r="F883" s="528"/>
    </row>
    <row r="884" spans="1:6" x14ac:dyDescent="0.25">
      <c r="A884" s="528"/>
      <c r="B884" s="528"/>
      <c r="C884" s="528"/>
      <c r="D884" s="528"/>
      <c r="E884" s="528"/>
      <c r="F884" s="528"/>
    </row>
    <row r="885" spans="1:6" x14ac:dyDescent="0.25">
      <c r="A885" s="528"/>
      <c r="B885" s="528"/>
      <c r="C885" s="528"/>
      <c r="D885" s="528"/>
      <c r="E885" s="528"/>
      <c r="F885" s="528"/>
    </row>
    <row r="886" spans="1:6" x14ac:dyDescent="0.25">
      <c r="A886" s="528"/>
      <c r="B886" s="528"/>
      <c r="C886" s="528"/>
      <c r="D886" s="528"/>
      <c r="E886" s="528"/>
      <c r="F886" s="528"/>
    </row>
    <row r="887" spans="1:6" x14ac:dyDescent="0.25">
      <c r="A887" s="528"/>
      <c r="B887" s="528"/>
      <c r="C887" s="528"/>
      <c r="D887" s="528"/>
      <c r="E887" s="528"/>
      <c r="F887" s="528"/>
    </row>
    <row r="888" spans="1:6" x14ac:dyDescent="0.25">
      <c r="A888" s="528"/>
      <c r="B888" s="528"/>
      <c r="C888" s="528"/>
      <c r="D888" s="528"/>
      <c r="E888" s="528"/>
      <c r="F888" s="528"/>
    </row>
    <row r="889" spans="1:6" x14ac:dyDescent="0.25">
      <c r="A889" s="528"/>
      <c r="B889" s="528"/>
      <c r="C889" s="528"/>
      <c r="D889" s="528"/>
      <c r="E889" s="528"/>
      <c r="F889" s="528"/>
    </row>
    <row r="890" spans="1:6" x14ac:dyDescent="0.25">
      <c r="A890" s="528"/>
      <c r="B890" s="528"/>
      <c r="C890" s="528"/>
      <c r="D890" s="528"/>
      <c r="E890" s="528"/>
      <c r="F890" s="528"/>
    </row>
    <row r="891" spans="1:6" x14ac:dyDescent="0.25">
      <c r="A891" s="528"/>
      <c r="B891" s="528"/>
      <c r="C891" s="528"/>
      <c r="D891" s="528"/>
      <c r="E891" s="528"/>
      <c r="F891" s="528"/>
    </row>
    <row r="892" spans="1:6" x14ac:dyDescent="0.25">
      <c r="A892" s="528"/>
      <c r="B892" s="528"/>
      <c r="C892" s="528"/>
      <c r="D892" s="528"/>
      <c r="E892" s="528"/>
      <c r="F892" s="528"/>
    </row>
    <row r="893" spans="1:6" x14ac:dyDescent="0.25">
      <c r="A893" s="528"/>
      <c r="B893" s="528"/>
      <c r="C893" s="528"/>
      <c r="D893" s="528"/>
      <c r="E893" s="528"/>
      <c r="F893" s="528"/>
    </row>
    <row r="894" spans="1:6" x14ac:dyDescent="0.25">
      <c r="A894" s="528"/>
      <c r="B894" s="528"/>
      <c r="C894" s="528"/>
      <c r="D894" s="528"/>
      <c r="E894" s="528"/>
      <c r="F894" s="528"/>
    </row>
    <row r="895" spans="1:6" x14ac:dyDescent="0.25">
      <c r="A895" s="528"/>
      <c r="B895" s="528"/>
      <c r="C895" s="528"/>
      <c r="D895" s="528"/>
      <c r="E895" s="528"/>
      <c r="F895" s="528"/>
    </row>
    <row r="896" spans="1:6" x14ac:dyDescent="0.25">
      <c r="A896" s="528"/>
      <c r="B896" s="528"/>
      <c r="C896" s="528"/>
      <c r="D896" s="528"/>
      <c r="E896" s="528"/>
      <c r="F896" s="528"/>
    </row>
    <row r="897" spans="1:6" x14ac:dyDescent="0.25">
      <c r="A897" s="528"/>
      <c r="B897" s="528"/>
      <c r="C897" s="528"/>
      <c r="D897" s="528"/>
      <c r="E897" s="528"/>
      <c r="F897" s="528"/>
    </row>
    <row r="898" spans="1:6" x14ac:dyDescent="0.25">
      <c r="A898" s="528"/>
      <c r="B898" s="528"/>
      <c r="C898" s="528"/>
      <c r="D898" s="528"/>
      <c r="E898" s="528"/>
      <c r="F898" s="528"/>
    </row>
    <row r="899" spans="1:6" x14ac:dyDescent="0.25">
      <c r="A899" s="528"/>
      <c r="B899" s="528"/>
      <c r="C899" s="528"/>
      <c r="D899" s="528"/>
      <c r="E899" s="528"/>
      <c r="F899" s="528"/>
    </row>
    <row r="900" spans="1:6" x14ac:dyDescent="0.25">
      <c r="A900" s="528"/>
      <c r="B900" s="528"/>
      <c r="C900" s="528"/>
      <c r="D900" s="528"/>
      <c r="E900" s="528"/>
      <c r="F900" s="528"/>
    </row>
    <row r="901" spans="1:6" x14ac:dyDescent="0.25">
      <c r="A901" s="528"/>
      <c r="B901" s="528"/>
      <c r="C901" s="528"/>
      <c r="D901" s="528"/>
      <c r="E901" s="528"/>
      <c r="F901" s="528"/>
    </row>
    <row r="902" spans="1:6" x14ac:dyDescent="0.25">
      <c r="A902" s="528"/>
      <c r="B902" s="528"/>
      <c r="C902" s="528"/>
      <c r="D902" s="528"/>
      <c r="E902" s="528"/>
      <c r="F902" s="528"/>
    </row>
    <row r="903" spans="1:6" x14ac:dyDescent="0.25">
      <c r="A903" s="528"/>
      <c r="B903" s="528"/>
      <c r="C903" s="528"/>
      <c r="D903" s="528"/>
      <c r="E903" s="528"/>
      <c r="F903" s="528"/>
    </row>
    <row r="904" spans="1:6" x14ac:dyDescent="0.25">
      <c r="A904" s="528"/>
      <c r="B904" s="528"/>
      <c r="C904" s="528"/>
      <c r="D904" s="528"/>
      <c r="E904" s="528"/>
      <c r="F904" s="528"/>
    </row>
    <row r="905" spans="1:6" x14ac:dyDescent="0.25">
      <c r="A905" s="528"/>
      <c r="B905" s="528"/>
      <c r="C905" s="528"/>
      <c r="D905" s="528"/>
      <c r="E905" s="528"/>
      <c r="F905" s="528"/>
    </row>
    <row r="906" spans="1:6" x14ac:dyDescent="0.25">
      <c r="A906" s="528"/>
      <c r="B906" s="528"/>
      <c r="C906" s="528"/>
      <c r="D906" s="528"/>
      <c r="E906" s="528"/>
      <c r="F906" s="528"/>
    </row>
    <row r="907" spans="1:6" x14ac:dyDescent="0.25">
      <c r="A907" s="528"/>
      <c r="B907" s="528"/>
      <c r="C907" s="528"/>
      <c r="D907" s="528"/>
      <c r="E907" s="528"/>
      <c r="F907" s="528"/>
    </row>
    <row r="908" spans="1:6" x14ac:dyDescent="0.25">
      <c r="A908" s="528"/>
      <c r="B908" s="528"/>
      <c r="C908" s="528"/>
      <c r="D908" s="528"/>
      <c r="E908" s="528"/>
      <c r="F908" s="528"/>
    </row>
    <row r="909" spans="1:6" x14ac:dyDescent="0.25">
      <c r="A909" s="528"/>
      <c r="B909" s="528"/>
      <c r="C909" s="528"/>
      <c r="D909" s="528"/>
      <c r="E909" s="528"/>
      <c r="F909" s="528"/>
    </row>
    <row r="910" spans="1:6" x14ac:dyDescent="0.25">
      <c r="A910" s="528"/>
      <c r="B910" s="528"/>
      <c r="C910" s="528"/>
      <c r="D910" s="528"/>
      <c r="E910" s="528"/>
      <c r="F910" s="528"/>
    </row>
    <row r="911" spans="1:6" x14ac:dyDescent="0.25">
      <c r="A911" s="528"/>
      <c r="B911" s="528"/>
      <c r="C911" s="528"/>
      <c r="D911" s="528"/>
      <c r="E911" s="528"/>
      <c r="F911" s="528"/>
    </row>
    <row r="912" spans="1:6" x14ac:dyDescent="0.25">
      <c r="A912" s="528"/>
      <c r="B912" s="528"/>
      <c r="C912" s="528"/>
      <c r="D912" s="528"/>
      <c r="E912" s="528"/>
      <c r="F912" s="528"/>
    </row>
    <row r="913" spans="1:6" x14ac:dyDescent="0.25">
      <c r="A913" s="528"/>
      <c r="B913" s="528"/>
      <c r="C913" s="528"/>
      <c r="D913" s="528"/>
      <c r="E913" s="528"/>
      <c r="F913" s="528"/>
    </row>
    <row r="914" spans="1:6" x14ac:dyDescent="0.25">
      <c r="A914" s="528"/>
      <c r="B914" s="528"/>
      <c r="C914" s="528"/>
      <c r="D914" s="528"/>
      <c r="E914" s="528"/>
      <c r="F914" s="528"/>
    </row>
    <row r="915" spans="1:6" x14ac:dyDescent="0.25">
      <c r="A915" s="528"/>
      <c r="B915" s="528"/>
      <c r="C915" s="528"/>
      <c r="D915" s="528"/>
      <c r="E915" s="528"/>
      <c r="F915" s="528"/>
    </row>
    <row r="916" spans="1:6" x14ac:dyDescent="0.25">
      <c r="A916" s="528"/>
      <c r="B916" s="528"/>
      <c r="C916" s="528"/>
      <c r="D916" s="528"/>
      <c r="E916" s="528"/>
      <c r="F916" s="528"/>
    </row>
    <row r="917" spans="1:6" x14ac:dyDescent="0.25">
      <c r="A917" s="528"/>
      <c r="B917" s="528"/>
      <c r="C917" s="528"/>
      <c r="D917" s="528"/>
      <c r="E917" s="528"/>
      <c r="F917" s="528"/>
    </row>
    <row r="918" spans="1:6" x14ac:dyDescent="0.25">
      <c r="A918" s="528"/>
      <c r="B918" s="528"/>
      <c r="C918" s="528"/>
      <c r="D918" s="528"/>
      <c r="E918" s="528"/>
      <c r="F918" s="528"/>
    </row>
    <row r="919" spans="1:6" x14ac:dyDescent="0.25">
      <c r="A919" s="528"/>
      <c r="B919" s="528"/>
      <c r="C919" s="528"/>
      <c r="D919" s="528"/>
      <c r="E919" s="528"/>
      <c r="F919" s="528"/>
    </row>
    <row r="920" spans="1:6" x14ac:dyDescent="0.25">
      <c r="A920" s="528"/>
      <c r="B920" s="528"/>
      <c r="C920" s="528"/>
      <c r="D920" s="528"/>
      <c r="E920" s="528"/>
      <c r="F920" s="528"/>
    </row>
    <row r="921" spans="1:6" x14ac:dyDescent="0.25">
      <c r="A921" s="528"/>
      <c r="B921" s="528"/>
      <c r="C921" s="528"/>
      <c r="D921" s="528"/>
      <c r="E921" s="528"/>
      <c r="F921" s="528"/>
    </row>
    <row r="922" spans="1:6" x14ac:dyDescent="0.25">
      <c r="A922" s="528"/>
      <c r="B922" s="528"/>
      <c r="C922" s="528"/>
      <c r="D922" s="528"/>
      <c r="E922" s="528"/>
      <c r="F922" s="528"/>
    </row>
    <row r="923" spans="1:6" x14ac:dyDescent="0.25">
      <c r="A923" s="528"/>
      <c r="B923" s="528"/>
      <c r="C923" s="528"/>
      <c r="D923" s="528"/>
      <c r="E923" s="528"/>
      <c r="F923" s="528"/>
    </row>
    <row r="924" spans="1:6" x14ac:dyDescent="0.25">
      <c r="A924" s="528"/>
      <c r="B924" s="528"/>
      <c r="C924" s="528"/>
      <c r="D924" s="528"/>
      <c r="E924" s="528"/>
      <c r="F924" s="528"/>
    </row>
    <row r="925" spans="1:6" x14ac:dyDescent="0.25">
      <c r="A925" s="528"/>
      <c r="B925" s="528"/>
      <c r="C925" s="528"/>
      <c r="D925" s="528"/>
      <c r="E925" s="528"/>
      <c r="F925" s="528"/>
    </row>
    <row r="926" spans="1:6" x14ac:dyDescent="0.25">
      <c r="A926" s="528"/>
      <c r="B926" s="528"/>
      <c r="C926" s="528"/>
      <c r="D926" s="528"/>
      <c r="E926" s="528"/>
      <c r="F926" s="528"/>
    </row>
    <row r="927" spans="1:6" x14ac:dyDescent="0.25">
      <c r="A927" s="528"/>
      <c r="B927" s="528"/>
      <c r="C927" s="528"/>
      <c r="D927" s="528"/>
      <c r="E927" s="528"/>
      <c r="F927" s="528"/>
    </row>
    <row r="928" spans="1:6" x14ac:dyDescent="0.25">
      <c r="A928" s="528"/>
      <c r="B928" s="528"/>
      <c r="C928" s="528"/>
      <c r="D928" s="528"/>
      <c r="E928" s="528"/>
      <c r="F928" s="528"/>
    </row>
    <row r="929" spans="1:6" x14ac:dyDescent="0.25">
      <c r="A929" s="528"/>
      <c r="B929" s="528"/>
      <c r="C929" s="528"/>
      <c r="D929" s="528"/>
      <c r="E929" s="528"/>
      <c r="F929" s="528"/>
    </row>
    <row r="930" spans="1:6" x14ac:dyDescent="0.25">
      <c r="A930" s="528"/>
      <c r="B930" s="528"/>
      <c r="C930" s="528"/>
      <c r="D930" s="528"/>
      <c r="E930" s="528"/>
      <c r="F930" s="528"/>
    </row>
    <row r="931" spans="1:6" x14ac:dyDescent="0.25">
      <c r="A931" s="528"/>
      <c r="B931" s="528"/>
      <c r="C931" s="528"/>
      <c r="D931" s="528"/>
      <c r="E931" s="528"/>
      <c r="F931" s="528"/>
    </row>
    <row r="932" spans="1:6" x14ac:dyDescent="0.25">
      <c r="A932" s="528"/>
      <c r="B932" s="528"/>
      <c r="C932" s="528"/>
      <c r="D932" s="528"/>
      <c r="E932" s="528"/>
      <c r="F932" s="528"/>
    </row>
    <row r="933" spans="1:6" x14ac:dyDescent="0.25">
      <c r="A933" s="528"/>
      <c r="B933" s="528"/>
      <c r="C933" s="528"/>
      <c r="D933" s="528"/>
      <c r="E933" s="528"/>
      <c r="F933" s="528"/>
    </row>
    <row r="934" spans="1:6" x14ac:dyDescent="0.25">
      <c r="A934" s="528"/>
      <c r="B934" s="528"/>
      <c r="C934" s="528"/>
      <c r="D934" s="528"/>
      <c r="E934" s="528"/>
      <c r="F934" s="528"/>
    </row>
    <row r="935" spans="1:6" x14ac:dyDescent="0.25">
      <c r="A935" s="528"/>
      <c r="B935" s="528"/>
      <c r="C935" s="528"/>
      <c r="D935" s="528"/>
      <c r="E935" s="528"/>
      <c r="F935" s="528"/>
    </row>
    <row r="936" spans="1:6" x14ac:dyDescent="0.25">
      <c r="A936" s="528"/>
      <c r="B936" s="528"/>
      <c r="C936" s="528"/>
      <c r="D936" s="528"/>
      <c r="E936" s="528"/>
      <c r="F936" s="528"/>
    </row>
    <row r="937" spans="1:6" x14ac:dyDescent="0.25">
      <c r="A937" s="528"/>
      <c r="B937" s="528"/>
      <c r="C937" s="528"/>
      <c r="D937" s="528"/>
      <c r="E937" s="528"/>
      <c r="F937" s="528"/>
    </row>
    <row r="938" spans="1:6" x14ac:dyDescent="0.25">
      <c r="A938" s="528"/>
      <c r="B938" s="528"/>
      <c r="C938" s="528"/>
      <c r="D938" s="528"/>
      <c r="E938" s="528"/>
      <c r="F938" s="528"/>
    </row>
    <row r="939" spans="1:6" x14ac:dyDescent="0.25">
      <c r="A939" s="528"/>
      <c r="B939" s="528"/>
      <c r="C939" s="528"/>
      <c r="D939" s="528"/>
      <c r="E939" s="528"/>
      <c r="F939" s="528"/>
    </row>
    <row r="940" spans="1:6" x14ac:dyDescent="0.25">
      <c r="A940" s="528"/>
      <c r="B940" s="528"/>
      <c r="C940" s="528"/>
      <c r="D940" s="528"/>
      <c r="E940" s="528"/>
      <c r="F940" s="528"/>
    </row>
    <row r="941" spans="1:6" x14ac:dyDescent="0.25">
      <c r="A941" s="528"/>
      <c r="B941" s="528"/>
      <c r="C941" s="528"/>
      <c r="D941" s="528"/>
      <c r="E941" s="528"/>
      <c r="F941" s="528"/>
    </row>
    <row r="942" spans="1:6" x14ac:dyDescent="0.25">
      <c r="A942" s="528"/>
      <c r="B942" s="528"/>
      <c r="C942" s="528"/>
      <c r="D942" s="528"/>
      <c r="E942" s="528"/>
      <c r="F942" s="528"/>
    </row>
    <row r="943" spans="1:6" x14ac:dyDescent="0.25">
      <c r="A943" s="528"/>
      <c r="B943" s="528"/>
      <c r="C943" s="528"/>
      <c r="D943" s="528"/>
      <c r="E943" s="528"/>
      <c r="F943" s="528"/>
    </row>
    <row r="944" spans="1:6" x14ac:dyDescent="0.25">
      <c r="A944" s="528"/>
      <c r="B944" s="528"/>
      <c r="C944" s="528"/>
      <c r="D944" s="528"/>
      <c r="E944" s="528"/>
      <c r="F944" s="528"/>
    </row>
    <row r="945" spans="1:6" x14ac:dyDescent="0.25">
      <c r="A945" s="528"/>
      <c r="B945" s="528"/>
      <c r="C945" s="528"/>
      <c r="D945" s="528"/>
      <c r="E945" s="528"/>
      <c r="F945" s="528"/>
    </row>
    <row r="946" spans="1:6" x14ac:dyDescent="0.25">
      <c r="A946" s="528"/>
      <c r="B946" s="528"/>
      <c r="C946" s="528"/>
      <c r="D946" s="528"/>
      <c r="E946" s="528"/>
      <c r="F946" s="528"/>
    </row>
    <row r="947" spans="1:6" x14ac:dyDescent="0.25">
      <c r="A947" s="528"/>
      <c r="B947" s="528"/>
      <c r="C947" s="528"/>
      <c r="D947" s="528"/>
      <c r="E947" s="528"/>
      <c r="F947" s="528"/>
    </row>
    <row r="948" spans="1:6" x14ac:dyDescent="0.25">
      <c r="A948" s="528"/>
      <c r="B948" s="528"/>
      <c r="C948" s="528"/>
      <c r="D948" s="528"/>
      <c r="E948" s="528"/>
      <c r="F948" s="528"/>
    </row>
    <row r="949" spans="1:6" x14ac:dyDescent="0.25">
      <c r="A949" s="528"/>
      <c r="B949" s="528"/>
      <c r="C949" s="528"/>
      <c r="D949" s="528"/>
      <c r="E949" s="528"/>
      <c r="F949" s="528"/>
    </row>
    <row r="950" spans="1:6" x14ac:dyDescent="0.25">
      <c r="A950" s="528"/>
      <c r="B950" s="528"/>
      <c r="C950" s="528"/>
      <c r="D950" s="528"/>
      <c r="E950" s="528"/>
      <c r="F950" s="528"/>
    </row>
    <row r="951" spans="1:6" x14ac:dyDescent="0.25">
      <c r="A951" s="528"/>
      <c r="B951" s="528"/>
      <c r="C951" s="528"/>
      <c r="D951" s="528"/>
      <c r="E951" s="528"/>
      <c r="F951" s="528"/>
    </row>
    <row r="952" spans="1:6" x14ac:dyDescent="0.25">
      <c r="A952" s="528"/>
      <c r="B952" s="528"/>
      <c r="C952" s="528"/>
      <c r="D952" s="528"/>
      <c r="E952" s="528"/>
      <c r="F952" s="528"/>
    </row>
    <row r="953" spans="1:6" x14ac:dyDescent="0.25">
      <c r="A953" s="528"/>
      <c r="B953" s="528"/>
      <c r="C953" s="528"/>
      <c r="D953" s="528"/>
      <c r="E953" s="528"/>
      <c r="F953" s="528"/>
    </row>
    <row r="954" spans="1:6" x14ac:dyDescent="0.25">
      <c r="A954" s="528"/>
      <c r="B954" s="528"/>
      <c r="C954" s="528"/>
      <c r="D954" s="528"/>
      <c r="E954" s="528"/>
      <c r="F954" s="528"/>
    </row>
    <row r="955" spans="1:6" x14ac:dyDescent="0.25">
      <c r="A955" s="528"/>
      <c r="B955" s="528"/>
      <c r="C955" s="528"/>
      <c r="D955" s="528"/>
      <c r="E955" s="528"/>
      <c r="F955" s="528"/>
    </row>
    <row r="956" spans="1:6" x14ac:dyDescent="0.25">
      <c r="A956" s="528"/>
      <c r="B956" s="528"/>
      <c r="C956" s="528"/>
      <c r="D956" s="528"/>
      <c r="E956" s="528"/>
      <c r="F956" s="528"/>
    </row>
    <row r="957" spans="1:6" x14ac:dyDescent="0.25">
      <c r="A957" s="528"/>
      <c r="B957" s="528"/>
      <c r="C957" s="528"/>
      <c r="D957" s="528"/>
      <c r="E957" s="528"/>
      <c r="F957" s="528"/>
    </row>
    <row r="958" spans="1:6" x14ac:dyDescent="0.25">
      <c r="A958" s="528"/>
      <c r="B958" s="528"/>
      <c r="C958" s="528"/>
      <c r="D958" s="528"/>
      <c r="E958" s="528"/>
      <c r="F958" s="528"/>
    </row>
    <row r="959" spans="1:6" x14ac:dyDescent="0.25">
      <c r="A959" s="528"/>
      <c r="B959" s="528"/>
      <c r="C959" s="528"/>
      <c r="D959" s="528"/>
      <c r="E959" s="528"/>
      <c r="F959" s="528"/>
    </row>
    <row r="960" spans="1:6" x14ac:dyDescent="0.25">
      <c r="A960" s="528"/>
      <c r="B960" s="528"/>
      <c r="C960" s="528"/>
      <c r="D960" s="528"/>
      <c r="E960" s="528"/>
      <c r="F960" s="528"/>
    </row>
    <row r="961" spans="1:6" x14ac:dyDescent="0.25">
      <c r="A961" s="528"/>
      <c r="B961" s="528"/>
      <c r="C961" s="528"/>
      <c r="D961" s="528"/>
      <c r="E961" s="528"/>
      <c r="F961" s="528"/>
    </row>
    <row r="962" spans="1:6" x14ac:dyDescent="0.25">
      <c r="A962" s="528"/>
      <c r="B962" s="528"/>
      <c r="C962" s="528"/>
      <c r="D962" s="528"/>
      <c r="E962" s="528"/>
      <c r="F962" s="528"/>
    </row>
    <row r="963" spans="1:6" x14ac:dyDescent="0.25">
      <c r="A963" s="528"/>
      <c r="B963" s="528"/>
      <c r="C963" s="528"/>
      <c r="D963" s="528"/>
      <c r="E963" s="528"/>
      <c r="F963" s="528"/>
    </row>
    <row r="964" spans="1:6" x14ac:dyDescent="0.25">
      <c r="A964" s="528"/>
      <c r="B964" s="528"/>
      <c r="C964" s="528"/>
      <c r="D964" s="528"/>
      <c r="E964" s="528"/>
      <c r="F964" s="528"/>
    </row>
    <row r="965" spans="1:6" x14ac:dyDescent="0.25">
      <c r="A965" s="528"/>
      <c r="B965" s="528"/>
      <c r="C965" s="528"/>
      <c r="D965" s="528"/>
      <c r="E965" s="528"/>
      <c r="F965" s="528"/>
    </row>
    <row r="966" spans="1:6" x14ac:dyDescent="0.25">
      <c r="A966" s="528"/>
      <c r="B966" s="528"/>
      <c r="C966" s="528"/>
      <c r="D966" s="528"/>
      <c r="E966" s="528"/>
      <c r="F966" s="528"/>
    </row>
    <row r="967" spans="1:6" x14ac:dyDescent="0.25">
      <c r="A967" s="528"/>
      <c r="B967" s="528"/>
      <c r="C967" s="528"/>
      <c r="D967" s="528"/>
      <c r="E967" s="528"/>
      <c r="F967" s="528"/>
    </row>
    <row r="968" spans="1:6" x14ac:dyDescent="0.25">
      <c r="A968" s="528"/>
      <c r="B968" s="528"/>
      <c r="C968" s="528"/>
      <c r="D968" s="528"/>
      <c r="E968" s="528"/>
      <c r="F968" s="528"/>
    </row>
    <row r="969" spans="1:6" x14ac:dyDescent="0.25">
      <c r="A969" s="528"/>
      <c r="B969" s="528"/>
      <c r="C969" s="528"/>
      <c r="D969" s="528"/>
      <c r="E969" s="528"/>
      <c r="F969" s="528"/>
    </row>
    <row r="970" spans="1:6" x14ac:dyDescent="0.25">
      <c r="A970" s="528"/>
      <c r="B970" s="528"/>
      <c r="C970" s="528"/>
      <c r="D970" s="528"/>
      <c r="E970" s="528"/>
      <c r="F970" s="528"/>
    </row>
    <row r="971" spans="1:6" x14ac:dyDescent="0.25">
      <c r="A971" s="528"/>
      <c r="B971" s="528"/>
      <c r="C971" s="528"/>
      <c r="D971" s="528"/>
      <c r="E971" s="528"/>
      <c r="F971" s="528"/>
    </row>
    <row r="972" spans="1:6" x14ac:dyDescent="0.25">
      <c r="A972" s="528"/>
      <c r="B972" s="528"/>
      <c r="C972" s="528"/>
      <c r="D972" s="528"/>
      <c r="E972" s="528"/>
      <c r="F972" s="528"/>
    </row>
    <row r="973" spans="1:6" x14ac:dyDescent="0.25">
      <c r="A973" s="528"/>
      <c r="B973" s="528"/>
      <c r="C973" s="528"/>
      <c r="D973" s="528"/>
      <c r="E973" s="528"/>
      <c r="F973" s="528"/>
    </row>
    <row r="974" spans="1:6" x14ac:dyDescent="0.25">
      <c r="A974" s="528"/>
      <c r="B974" s="528"/>
      <c r="C974" s="528"/>
      <c r="D974" s="528"/>
      <c r="E974" s="528"/>
      <c r="F974" s="528"/>
    </row>
    <row r="975" spans="1:6" x14ac:dyDescent="0.25">
      <c r="A975" s="528"/>
      <c r="B975" s="528"/>
      <c r="C975" s="528"/>
      <c r="D975" s="528"/>
      <c r="E975" s="528"/>
      <c r="F975" s="528"/>
    </row>
    <row r="976" spans="1:6" x14ac:dyDescent="0.25">
      <c r="A976" s="528"/>
      <c r="B976" s="528"/>
      <c r="C976" s="528"/>
      <c r="D976" s="528"/>
      <c r="E976" s="528"/>
      <c r="F976" s="528"/>
    </row>
    <row r="977" spans="1:6" x14ac:dyDescent="0.25">
      <c r="A977" s="528"/>
      <c r="B977" s="528"/>
      <c r="C977" s="528"/>
      <c r="D977" s="528"/>
      <c r="E977" s="528"/>
      <c r="F977" s="528"/>
    </row>
    <row r="978" spans="1:6" x14ac:dyDescent="0.25">
      <c r="A978" s="528"/>
      <c r="B978" s="528"/>
      <c r="C978" s="528"/>
      <c r="D978" s="528"/>
      <c r="E978" s="528"/>
      <c r="F978" s="528"/>
    </row>
    <row r="979" spans="1:6" x14ac:dyDescent="0.25">
      <c r="A979" s="528"/>
      <c r="B979" s="528"/>
      <c r="C979" s="528"/>
      <c r="D979" s="528"/>
      <c r="E979" s="528"/>
      <c r="F979" s="528"/>
    </row>
    <row r="980" spans="1:6" x14ac:dyDescent="0.25">
      <c r="A980" s="528"/>
      <c r="B980" s="528"/>
      <c r="C980" s="528"/>
      <c r="D980" s="528"/>
      <c r="E980" s="528"/>
      <c r="F980" s="528"/>
    </row>
    <row r="981" spans="1:6" x14ac:dyDescent="0.25">
      <c r="A981" s="528"/>
      <c r="B981" s="528"/>
      <c r="C981" s="528"/>
      <c r="D981" s="528"/>
      <c r="E981" s="528"/>
      <c r="F981" s="528"/>
    </row>
    <row r="982" spans="1:6" x14ac:dyDescent="0.25">
      <c r="A982" s="528"/>
      <c r="B982" s="528"/>
      <c r="C982" s="528"/>
      <c r="D982" s="528"/>
      <c r="E982" s="528"/>
      <c r="F982" s="528"/>
    </row>
    <row r="983" spans="1:6" x14ac:dyDescent="0.25">
      <c r="A983" s="528"/>
      <c r="B983" s="528"/>
      <c r="C983" s="528"/>
      <c r="D983" s="528"/>
      <c r="E983" s="528"/>
      <c r="F983" s="528"/>
    </row>
    <row r="984" spans="1:6" x14ac:dyDescent="0.25">
      <c r="A984" s="528"/>
      <c r="B984" s="528"/>
      <c r="C984" s="528"/>
      <c r="D984" s="528"/>
      <c r="E984" s="528"/>
      <c r="F984" s="528"/>
    </row>
    <row r="985" spans="1:6" x14ac:dyDescent="0.25">
      <c r="A985" s="528"/>
      <c r="B985" s="528"/>
      <c r="C985" s="528"/>
      <c r="D985" s="528"/>
      <c r="E985" s="528"/>
      <c r="F985" s="528"/>
    </row>
    <row r="986" spans="1:6" x14ac:dyDescent="0.25">
      <c r="A986" s="528"/>
      <c r="B986" s="528"/>
      <c r="C986" s="528"/>
      <c r="D986" s="528"/>
      <c r="E986" s="528"/>
      <c r="F986" s="528"/>
    </row>
    <row r="987" spans="1:6" x14ac:dyDescent="0.25">
      <c r="A987" s="528"/>
      <c r="B987" s="528"/>
      <c r="C987" s="528"/>
      <c r="D987" s="528"/>
      <c r="E987" s="528"/>
      <c r="F987" s="528"/>
    </row>
    <row r="988" spans="1:6" x14ac:dyDescent="0.25">
      <c r="A988" s="528"/>
      <c r="B988" s="528"/>
      <c r="C988" s="528"/>
      <c r="D988" s="528"/>
      <c r="E988" s="528"/>
      <c r="F988" s="528"/>
    </row>
    <row r="989" spans="1:6" x14ac:dyDescent="0.25">
      <c r="A989" s="528"/>
      <c r="B989" s="528"/>
      <c r="C989" s="528"/>
      <c r="D989" s="528"/>
      <c r="E989" s="528"/>
      <c r="F989" s="528"/>
    </row>
    <row r="990" spans="1:6" x14ac:dyDescent="0.25">
      <c r="A990" s="528"/>
      <c r="B990" s="528"/>
      <c r="C990" s="528"/>
      <c r="D990" s="528"/>
      <c r="E990" s="528"/>
      <c r="F990" s="528"/>
    </row>
    <row r="991" spans="1:6" x14ac:dyDescent="0.25">
      <c r="A991" s="528"/>
      <c r="B991" s="528"/>
      <c r="C991" s="528"/>
      <c r="D991" s="528"/>
      <c r="E991" s="528"/>
      <c r="F991" s="528"/>
    </row>
    <row r="992" spans="1:6" x14ac:dyDescent="0.25">
      <c r="A992" s="528"/>
      <c r="B992" s="528"/>
      <c r="C992" s="528"/>
      <c r="D992" s="528"/>
      <c r="E992" s="528"/>
      <c r="F992" s="528"/>
    </row>
    <row r="993" spans="1:6" x14ac:dyDescent="0.25">
      <c r="A993" s="528"/>
      <c r="B993" s="528"/>
      <c r="C993" s="528"/>
      <c r="D993" s="528"/>
      <c r="E993" s="528"/>
      <c r="F993" s="528"/>
    </row>
    <row r="994" spans="1:6" x14ac:dyDescent="0.25">
      <c r="A994" s="528"/>
      <c r="B994" s="528"/>
      <c r="C994" s="528"/>
      <c r="D994" s="528"/>
      <c r="E994" s="528"/>
      <c r="F994" s="528"/>
    </row>
    <row r="995" spans="1:6" x14ac:dyDescent="0.25">
      <c r="A995" s="528"/>
      <c r="B995" s="528"/>
      <c r="C995" s="528"/>
      <c r="D995" s="528"/>
      <c r="E995" s="528"/>
      <c r="F995" s="528"/>
    </row>
    <row r="996" spans="1:6" x14ac:dyDescent="0.25">
      <c r="A996" s="528"/>
      <c r="B996" s="528"/>
      <c r="C996" s="528"/>
      <c r="D996" s="528"/>
      <c r="E996" s="528"/>
      <c r="F996" s="528"/>
    </row>
    <row r="997" spans="1:6" x14ac:dyDescent="0.25">
      <c r="A997" s="528"/>
      <c r="B997" s="528"/>
      <c r="C997" s="528"/>
      <c r="D997" s="528"/>
      <c r="E997" s="528"/>
      <c r="F997" s="528"/>
    </row>
    <row r="998" spans="1:6" x14ac:dyDescent="0.25">
      <c r="A998" s="528"/>
      <c r="B998" s="528"/>
      <c r="C998" s="528"/>
      <c r="D998" s="528"/>
      <c r="E998" s="528"/>
      <c r="F998" s="528"/>
    </row>
    <row r="999" spans="1:6" x14ac:dyDescent="0.25">
      <c r="A999" s="528"/>
      <c r="B999" s="528"/>
      <c r="C999" s="528"/>
      <c r="D999" s="528"/>
      <c r="E999" s="528"/>
      <c r="F999" s="528"/>
    </row>
    <row r="1000" spans="1:6" x14ac:dyDescent="0.25">
      <c r="A1000" s="528"/>
      <c r="B1000" s="528"/>
      <c r="C1000" s="528"/>
      <c r="D1000" s="528"/>
      <c r="E1000" s="528"/>
      <c r="F1000" s="528"/>
    </row>
    <row r="1001" spans="1:6" x14ac:dyDescent="0.25">
      <c r="A1001" s="528"/>
      <c r="B1001" s="528"/>
      <c r="C1001" s="528"/>
      <c r="D1001" s="528"/>
      <c r="E1001" s="528"/>
      <c r="F1001" s="528"/>
    </row>
    <row r="1002" spans="1:6" x14ac:dyDescent="0.25">
      <c r="A1002" s="528"/>
      <c r="B1002" s="528"/>
      <c r="C1002" s="528"/>
      <c r="D1002" s="528"/>
      <c r="E1002" s="528"/>
      <c r="F1002" s="528"/>
    </row>
    <row r="1003" spans="1:6" x14ac:dyDescent="0.25">
      <c r="A1003" s="528"/>
      <c r="B1003" s="528"/>
      <c r="C1003" s="528"/>
      <c r="D1003" s="528"/>
      <c r="E1003" s="528"/>
      <c r="F1003" s="528"/>
    </row>
    <row r="1004" spans="1:6" x14ac:dyDescent="0.25">
      <c r="A1004" s="528"/>
      <c r="B1004" s="528"/>
      <c r="C1004" s="528"/>
      <c r="D1004" s="528"/>
      <c r="E1004" s="528"/>
      <c r="F1004" s="528"/>
    </row>
    <row r="1005" spans="1:6" x14ac:dyDescent="0.25">
      <c r="A1005" s="528"/>
      <c r="B1005" s="528"/>
      <c r="C1005" s="528"/>
      <c r="D1005" s="528"/>
      <c r="E1005" s="528"/>
      <c r="F1005" s="528"/>
    </row>
    <row r="1006" spans="1:6" x14ac:dyDescent="0.25">
      <c r="A1006" s="528"/>
      <c r="B1006" s="528"/>
      <c r="C1006" s="528"/>
      <c r="D1006" s="528"/>
      <c r="E1006" s="528"/>
      <c r="F1006" s="528"/>
    </row>
    <row r="1007" spans="1:6" x14ac:dyDescent="0.25">
      <c r="A1007" s="528"/>
      <c r="B1007" s="528"/>
      <c r="C1007" s="528"/>
      <c r="D1007" s="528"/>
      <c r="E1007" s="528"/>
      <c r="F1007" s="528"/>
    </row>
    <row r="1008" spans="1:6" x14ac:dyDescent="0.25">
      <c r="A1008" s="528"/>
      <c r="B1008" s="528"/>
      <c r="C1008" s="528"/>
      <c r="D1008" s="528"/>
      <c r="E1008" s="528"/>
      <c r="F1008" s="528"/>
    </row>
    <row r="1009" spans="1:6" x14ac:dyDescent="0.25">
      <c r="A1009" s="528"/>
      <c r="B1009" s="528"/>
      <c r="C1009" s="528"/>
      <c r="D1009" s="528"/>
      <c r="E1009" s="528"/>
      <c r="F1009" s="528"/>
    </row>
    <row r="1010" spans="1:6" x14ac:dyDescent="0.25">
      <c r="A1010" s="528"/>
      <c r="B1010" s="528"/>
      <c r="C1010" s="528"/>
      <c r="D1010" s="528"/>
      <c r="E1010" s="528"/>
      <c r="F1010" s="528"/>
    </row>
    <row r="1011" spans="1:6" x14ac:dyDescent="0.25">
      <c r="A1011" s="528"/>
      <c r="B1011" s="528"/>
      <c r="C1011" s="528"/>
      <c r="D1011" s="528"/>
      <c r="E1011" s="528"/>
      <c r="F1011" s="528"/>
    </row>
    <row r="1012" spans="1:6" x14ac:dyDescent="0.25">
      <c r="A1012" s="528"/>
      <c r="B1012" s="528"/>
      <c r="C1012" s="528"/>
      <c r="D1012" s="528"/>
      <c r="E1012" s="528"/>
      <c r="F1012" s="528"/>
    </row>
    <row r="1013" spans="1:6" x14ac:dyDescent="0.25">
      <c r="A1013" s="528"/>
      <c r="B1013" s="528"/>
      <c r="C1013" s="528"/>
      <c r="D1013" s="528"/>
      <c r="E1013" s="528"/>
      <c r="F1013" s="528"/>
    </row>
    <row r="1014" spans="1:6" x14ac:dyDescent="0.25">
      <c r="A1014" s="528"/>
      <c r="B1014" s="528"/>
      <c r="C1014" s="528"/>
      <c r="D1014" s="528"/>
      <c r="E1014" s="528"/>
      <c r="F1014" s="528"/>
    </row>
    <row r="1015" spans="1:6" x14ac:dyDescent="0.25">
      <c r="A1015" s="528"/>
      <c r="B1015" s="528"/>
      <c r="C1015" s="528"/>
      <c r="D1015" s="528"/>
      <c r="E1015" s="528"/>
      <c r="F1015" s="528"/>
    </row>
    <row r="1016" spans="1:6" x14ac:dyDescent="0.25">
      <c r="A1016" s="528"/>
      <c r="B1016" s="528"/>
      <c r="C1016" s="528"/>
      <c r="D1016" s="528"/>
      <c r="E1016" s="528"/>
      <c r="F1016" s="528"/>
    </row>
    <row r="1017" spans="1:6" x14ac:dyDescent="0.25">
      <c r="A1017" s="528"/>
      <c r="B1017" s="528"/>
      <c r="C1017" s="528"/>
      <c r="D1017" s="528"/>
      <c r="E1017" s="528"/>
      <c r="F1017" s="528"/>
    </row>
    <row r="1018" spans="1:6" x14ac:dyDescent="0.25">
      <c r="A1018" s="528"/>
      <c r="B1018" s="528"/>
      <c r="C1018" s="528"/>
      <c r="D1018" s="528"/>
      <c r="E1018" s="528"/>
      <c r="F1018" s="528"/>
    </row>
    <row r="1019" spans="1:6" x14ac:dyDescent="0.25">
      <c r="A1019" s="528"/>
      <c r="B1019" s="528"/>
      <c r="C1019" s="528"/>
      <c r="D1019" s="528"/>
      <c r="E1019" s="528"/>
      <c r="F1019" s="528"/>
    </row>
    <row r="1020" spans="1:6" x14ac:dyDescent="0.25">
      <c r="A1020" s="528"/>
      <c r="B1020" s="528"/>
      <c r="C1020" s="528"/>
      <c r="D1020" s="528"/>
      <c r="E1020" s="528"/>
      <c r="F1020" s="528"/>
    </row>
    <row r="1021" spans="1:6" x14ac:dyDescent="0.25">
      <c r="A1021" s="528"/>
      <c r="B1021" s="528"/>
      <c r="C1021" s="528"/>
      <c r="D1021" s="528"/>
      <c r="E1021" s="528"/>
      <c r="F1021" s="528"/>
    </row>
    <row r="1022" spans="1:6" x14ac:dyDescent="0.25">
      <c r="A1022" s="528"/>
      <c r="B1022" s="528"/>
      <c r="C1022" s="528"/>
      <c r="D1022" s="528"/>
      <c r="E1022" s="528"/>
      <c r="F1022" s="528"/>
    </row>
    <row r="1023" spans="1:6" x14ac:dyDescent="0.25">
      <c r="A1023" s="528"/>
      <c r="B1023" s="528"/>
      <c r="C1023" s="528"/>
      <c r="D1023" s="528"/>
      <c r="E1023" s="528"/>
      <c r="F1023" s="528"/>
    </row>
    <row r="1024" spans="1:6" x14ac:dyDescent="0.25">
      <c r="A1024" s="528"/>
      <c r="B1024" s="528"/>
      <c r="C1024" s="528"/>
      <c r="D1024" s="528"/>
      <c r="E1024" s="528"/>
      <c r="F1024" s="528"/>
    </row>
    <row r="1025" spans="1:6" x14ac:dyDescent="0.25">
      <c r="A1025" s="528"/>
      <c r="B1025" s="528"/>
      <c r="C1025" s="528"/>
      <c r="D1025" s="528"/>
      <c r="E1025" s="528"/>
      <c r="F1025" s="528"/>
    </row>
    <row r="1026" spans="1:6" x14ac:dyDescent="0.25">
      <c r="A1026" s="528"/>
      <c r="B1026" s="528"/>
      <c r="C1026" s="528"/>
      <c r="D1026" s="528"/>
      <c r="E1026" s="528"/>
      <c r="F1026" s="528"/>
    </row>
    <row r="1027" spans="1:6" x14ac:dyDescent="0.25">
      <c r="A1027" s="528"/>
      <c r="B1027" s="528"/>
      <c r="C1027" s="528"/>
      <c r="D1027" s="528"/>
      <c r="E1027" s="528"/>
      <c r="F1027" s="528"/>
    </row>
    <row r="1028" spans="1:6" x14ac:dyDescent="0.25">
      <c r="A1028" s="528"/>
      <c r="B1028" s="528"/>
      <c r="C1028" s="528"/>
      <c r="D1028" s="528"/>
      <c r="E1028" s="528"/>
      <c r="F1028" s="528"/>
    </row>
    <row r="1029" spans="1:6" x14ac:dyDescent="0.25">
      <c r="A1029" s="528"/>
      <c r="B1029" s="528"/>
      <c r="C1029" s="528"/>
      <c r="D1029" s="528"/>
      <c r="E1029" s="528"/>
      <c r="F1029" s="528"/>
    </row>
    <row r="1030" spans="1:6" x14ac:dyDescent="0.25">
      <c r="A1030" s="528"/>
      <c r="B1030" s="528"/>
      <c r="C1030" s="528"/>
      <c r="D1030" s="528"/>
      <c r="E1030" s="528"/>
      <c r="F1030" s="528"/>
    </row>
    <row r="1031" spans="1:6" x14ac:dyDescent="0.25">
      <c r="A1031" s="528"/>
      <c r="B1031" s="528"/>
      <c r="C1031" s="528"/>
      <c r="D1031" s="528"/>
      <c r="E1031" s="528"/>
      <c r="F1031" s="528"/>
    </row>
    <row r="1032" spans="1:6" x14ac:dyDescent="0.25">
      <c r="A1032" s="528"/>
      <c r="B1032" s="528"/>
      <c r="C1032" s="528"/>
      <c r="D1032" s="528"/>
      <c r="E1032" s="528"/>
      <c r="F1032" s="528"/>
    </row>
    <row r="1033" spans="1:6" x14ac:dyDescent="0.25">
      <c r="A1033" s="528"/>
      <c r="B1033" s="528"/>
      <c r="C1033" s="528"/>
      <c r="D1033" s="528"/>
      <c r="E1033" s="528"/>
      <c r="F1033" s="528"/>
    </row>
    <row r="1034" spans="1:6" x14ac:dyDescent="0.25">
      <c r="A1034" s="528"/>
      <c r="B1034" s="528"/>
      <c r="C1034" s="528"/>
      <c r="D1034" s="528"/>
      <c r="E1034" s="528"/>
      <c r="F1034" s="528"/>
    </row>
    <row r="1035" spans="1:6" x14ac:dyDescent="0.25">
      <c r="A1035" s="528"/>
      <c r="B1035" s="528"/>
      <c r="C1035" s="528"/>
      <c r="D1035" s="528"/>
      <c r="E1035" s="528"/>
      <c r="F1035" s="528"/>
    </row>
    <row r="1036" spans="1:6" x14ac:dyDescent="0.25">
      <c r="A1036" s="528"/>
      <c r="B1036" s="528"/>
      <c r="C1036" s="528"/>
      <c r="D1036" s="528"/>
      <c r="E1036" s="528"/>
      <c r="F1036" s="528"/>
    </row>
    <row r="1037" spans="1:6" x14ac:dyDescent="0.25">
      <c r="A1037" s="528"/>
      <c r="B1037" s="528"/>
      <c r="C1037" s="528"/>
      <c r="D1037" s="528"/>
      <c r="E1037" s="528"/>
      <c r="F1037" s="528"/>
    </row>
    <row r="1038" spans="1:6" x14ac:dyDescent="0.25">
      <c r="A1038" s="528"/>
      <c r="B1038" s="528"/>
      <c r="C1038" s="528"/>
      <c r="D1038" s="528"/>
      <c r="E1038" s="528"/>
      <c r="F1038" s="528"/>
    </row>
    <row r="1039" spans="1:6" x14ac:dyDescent="0.25">
      <c r="A1039" s="528"/>
      <c r="B1039" s="528"/>
      <c r="C1039" s="528"/>
      <c r="D1039" s="528"/>
      <c r="E1039" s="528"/>
      <c r="F1039" s="528"/>
    </row>
    <row r="1040" spans="1:6" x14ac:dyDescent="0.25">
      <c r="A1040" s="528"/>
      <c r="B1040" s="528"/>
      <c r="C1040" s="528"/>
      <c r="D1040" s="528"/>
      <c r="E1040" s="528"/>
      <c r="F1040" s="528"/>
    </row>
    <row r="1041" spans="1:6" x14ac:dyDescent="0.25">
      <c r="A1041" s="528"/>
      <c r="B1041" s="528"/>
      <c r="C1041" s="528"/>
      <c r="D1041" s="528"/>
      <c r="E1041" s="528"/>
      <c r="F1041" s="528"/>
    </row>
    <row r="1042" spans="1:6" x14ac:dyDescent="0.25">
      <c r="A1042" s="528"/>
      <c r="B1042" s="528"/>
      <c r="C1042" s="528"/>
      <c r="D1042" s="528"/>
      <c r="E1042" s="528"/>
      <c r="F1042" s="528"/>
    </row>
    <row r="1043" spans="1:6" x14ac:dyDescent="0.25">
      <c r="A1043" s="528"/>
      <c r="B1043" s="528"/>
      <c r="C1043" s="528"/>
      <c r="D1043" s="528"/>
      <c r="E1043" s="528"/>
      <c r="F1043" s="528"/>
    </row>
    <row r="1044" spans="1:6" x14ac:dyDescent="0.25">
      <c r="A1044" s="528"/>
      <c r="B1044" s="528"/>
      <c r="C1044" s="528"/>
      <c r="D1044" s="528"/>
      <c r="E1044" s="528"/>
      <c r="F1044" s="528"/>
    </row>
    <row r="1045" spans="1:6" x14ac:dyDescent="0.25">
      <c r="A1045" s="528"/>
      <c r="B1045" s="528"/>
      <c r="C1045" s="528"/>
      <c r="D1045" s="528"/>
      <c r="E1045" s="528"/>
      <c r="F1045" s="528"/>
    </row>
    <row r="1046" spans="1:6" x14ac:dyDescent="0.25">
      <c r="A1046" s="528"/>
      <c r="B1046" s="528"/>
      <c r="C1046" s="528"/>
      <c r="D1046" s="528"/>
      <c r="E1046" s="528"/>
      <c r="F1046" s="528"/>
    </row>
    <row r="1047" spans="1:6" x14ac:dyDescent="0.25">
      <c r="A1047" s="528"/>
      <c r="B1047" s="528"/>
      <c r="C1047" s="528"/>
      <c r="D1047" s="528"/>
      <c r="E1047" s="528"/>
      <c r="F1047" s="528"/>
    </row>
    <row r="1048" spans="1:6" x14ac:dyDescent="0.25">
      <c r="A1048" s="528"/>
      <c r="B1048" s="528"/>
      <c r="C1048" s="528"/>
      <c r="D1048" s="528"/>
      <c r="E1048" s="528"/>
      <c r="F1048" s="528"/>
    </row>
    <row r="1049" spans="1:6" x14ac:dyDescent="0.25">
      <c r="A1049" s="528"/>
      <c r="B1049" s="528"/>
      <c r="C1049" s="528"/>
      <c r="D1049" s="528"/>
      <c r="E1049" s="528"/>
      <c r="F1049" s="528"/>
    </row>
    <row r="1050" spans="1:6" x14ac:dyDescent="0.25">
      <c r="A1050" s="528"/>
      <c r="B1050" s="528"/>
      <c r="C1050" s="528"/>
      <c r="D1050" s="528"/>
      <c r="E1050" s="528"/>
      <c r="F1050" s="528"/>
    </row>
    <row r="1051" spans="1:6" x14ac:dyDescent="0.25">
      <c r="A1051" s="528"/>
      <c r="B1051" s="528"/>
      <c r="C1051" s="528"/>
      <c r="D1051" s="528"/>
      <c r="E1051" s="528"/>
      <c r="F1051" s="528"/>
    </row>
    <row r="1052" spans="1:6" x14ac:dyDescent="0.25">
      <c r="A1052" s="528"/>
      <c r="B1052" s="528"/>
      <c r="C1052" s="528"/>
      <c r="D1052" s="528"/>
      <c r="E1052" s="528"/>
      <c r="F1052" s="528"/>
    </row>
    <row r="1053" spans="1:6" x14ac:dyDescent="0.25">
      <c r="A1053" s="528"/>
      <c r="B1053" s="528"/>
      <c r="C1053" s="528"/>
      <c r="D1053" s="528"/>
      <c r="E1053" s="528"/>
      <c r="F1053" s="528"/>
    </row>
    <row r="1054" spans="1:6" x14ac:dyDescent="0.25">
      <c r="A1054" s="528"/>
      <c r="B1054" s="528"/>
      <c r="C1054" s="528"/>
      <c r="D1054" s="528"/>
      <c r="E1054" s="528"/>
      <c r="F1054" s="528"/>
    </row>
    <row r="1055" spans="1:6" x14ac:dyDescent="0.25">
      <c r="A1055" s="528"/>
      <c r="B1055" s="528"/>
      <c r="C1055" s="528"/>
      <c r="D1055" s="528"/>
      <c r="E1055" s="528"/>
      <c r="F1055" s="528"/>
    </row>
    <row r="1056" spans="1:6" x14ac:dyDescent="0.25">
      <c r="A1056" s="528"/>
      <c r="B1056" s="528"/>
      <c r="C1056" s="528"/>
      <c r="D1056" s="528"/>
      <c r="E1056" s="528"/>
      <c r="F1056" s="528"/>
    </row>
    <row r="1057" spans="1:6" x14ac:dyDescent="0.25">
      <c r="A1057" s="528"/>
      <c r="B1057" s="528"/>
      <c r="C1057" s="528"/>
      <c r="D1057" s="528"/>
      <c r="E1057" s="528"/>
      <c r="F1057" s="528"/>
    </row>
    <row r="1058" spans="1:6" x14ac:dyDescent="0.25">
      <c r="A1058" s="528"/>
      <c r="B1058" s="528"/>
      <c r="C1058" s="528"/>
      <c r="D1058" s="528"/>
      <c r="E1058" s="528"/>
      <c r="F1058" s="528"/>
    </row>
    <row r="1059" spans="1:6" x14ac:dyDescent="0.25">
      <c r="A1059" s="528"/>
      <c r="B1059" s="528"/>
      <c r="C1059" s="528"/>
      <c r="D1059" s="528"/>
      <c r="E1059" s="528"/>
      <c r="F1059" s="528"/>
    </row>
    <row r="1060" spans="1:6" x14ac:dyDescent="0.25">
      <c r="A1060" s="528"/>
      <c r="B1060" s="528"/>
      <c r="C1060" s="528"/>
      <c r="D1060" s="528"/>
      <c r="E1060" s="528"/>
      <c r="F1060" s="528"/>
    </row>
    <row r="1061" spans="1:6" x14ac:dyDescent="0.25">
      <c r="A1061" s="528"/>
      <c r="B1061" s="528"/>
      <c r="C1061" s="528"/>
      <c r="D1061" s="528"/>
      <c r="E1061" s="528"/>
      <c r="F1061" s="528"/>
    </row>
    <row r="1062" spans="1:6" x14ac:dyDescent="0.25">
      <c r="A1062" s="528"/>
      <c r="B1062" s="528"/>
      <c r="C1062" s="528"/>
      <c r="D1062" s="528"/>
      <c r="E1062" s="528"/>
      <c r="F1062" s="528"/>
    </row>
    <row r="1063" spans="1:6" x14ac:dyDescent="0.25">
      <c r="A1063" s="528"/>
      <c r="B1063" s="528"/>
      <c r="C1063" s="528"/>
      <c r="D1063" s="528"/>
      <c r="E1063" s="528"/>
      <c r="F1063" s="528"/>
    </row>
    <row r="1064" spans="1:6" x14ac:dyDescent="0.25">
      <c r="A1064" s="528"/>
      <c r="B1064" s="528"/>
      <c r="C1064" s="528"/>
      <c r="D1064" s="528"/>
      <c r="E1064" s="528"/>
      <c r="F1064" s="528"/>
    </row>
    <row r="1065" spans="1:6" x14ac:dyDescent="0.25">
      <c r="A1065" s="528"/>
      <c r="B1065" s="528"/>
      <c r="C1065" s="528"/>
      <c r="D1065" s="528"/>
      <c r="E1065" s="528"/>
      <c r="F1065" s="528"/>
    </row>
    <row r="1066" spans="1:6" x14ac:dyDescent="0.25">
      <c r="A1066" s="528"/>
      <c r="B1066" s="528"/>
      <c r="C1066" s="528"/>
      <c r="D1066" s="528"/>
      <c r="E1066" s="528"/>
      <c r="F1066" s="528"/>
    </row>
    <row r="1067" spans="1:6" x14ac:dyDescent="0.25">
      <c r="A1067" s="528"/>
      <c r="B1067" s="528"/>
      <c r="C1067" s="528"/>
      <c r="D1067" s="528"/>
      <c r="E1067" s="528"/>
      <c r="F1067" s="528"/>
    </row>
    <row r="1068" spans="1:6" x14ac:dyDescent="0.25">
      <c r="A1068" s="528"/>
      <c r="B1068" s="528"/>
      <c r="C1068" s="528"/>
      <c r="D1068" s="528"/>
      <c r="E1068" s="528"/>
      <c r="F1068" s="528"/>
    </row>
    <row r="1069" spans="1:6" x14ac:dyDescent="0.25">
      <c r="A1069" s="528"/>
      <c r="B1069" s="528"/>
      <c r="C1069" s="528"/>
      <c r="D1069" s="528"/>
      <c r="E1069" s="528"/>
      <c r="F1069" s="528"/>
    </row>
    <row r="1070" spans="1:6" x14ac:dyDescent="0.25">
      <c r="A1070" s="528"/>
      <c r="B1070" s="528"/>
      <c r="C1070" s="528"/>
      <c r="D1070" s="528"/>
      <c r="E1070" s="528"/>
      <c r="F1070" s="528"/>
    </row>
    <row r="1071" spans="1:6" x14ac:dyDescent="0.25">
      <c r="A1071" s="528"/>
      <c r="B1071" s="528"/>
      <c r="C1071" s="528"/>
      <c r="D1071" s="528"/>
      <c r="E1071" s="528"/>
      <c r="F1071" s="528"/>
    </row>
    <row r="1072" spans="1:6" x14ac:dyDescent="0.25">
      <c r="A1072" s="528"/>
      <c r="B1072" s="528"/>
      <c r="C1072" s="528"/>
      <c r="D1072" s="528"/>
      <c r="E1072" s="528"/>
      <c r="F1072" s="528"/>
    </row>
    <row r="1073" spans="1:6" x14ac:dyDescent="0.25">
      <c r="A1073" s="528"/>
      <c r="B1073" s="528"/>
      <c r="C1073" s="528"/>
      <c r="D1073" s="528"/>
      <c r="E1073" s="528"/>
      <c r="F1073" s="528"/>
    </row>
    <row r="1074" spans="1:6" x14ac:dyDescent="0.25">
      <c r="A1074" s="528"/>
      <c r="B1074" s="528"/>
      <c r="C1074" s="528"/>
      <c r="D1074" s="528"/>
      <c r="E1074" s="528"/>
      <c r="F1074" s="528"/>
    </row>
    <row r="1075" spans="1:6" x14ac:dyDescent="0.25">
      <c r="A1075" s="528"/>
      <c r="B1075" s="528"/>
      <c r="C1075" s="528"/>
      <c r="D1075" s="528"/>
      <c r="E1075" s="528"/>
      <c r="F1075" s="528"/>
    </row>
    <row r="1076" spans="1:6" x14ac:dyDescent="0.25">
      <c r="A1076" s="528"/>
      <c r="B1076" s="528"/>
      <c r="C1076" s="528"/>
      <c r="D1076" s="528"/>
      <c r="E1076" s="528"/>
      <c r="F1076" s="528"/>
    </row>
    <row r="1077" spans="1:6" x14ac:dyDescent="0.25">
      <c r="A1077" s="528"/>
      <c r="B1077" s="528"/>
      <c r="C1077" s="528"/>
      <c r="D1077" s="528"/>
      <c r="E1077" s="528"/>
      <c r="F1077" s="528"/>
    </row>
    <row r="1078" spans="1:6" x14ac:dyDescent="0.25">
      <c r="A1078" s="528"/>
      <c r="B1078" s="528"/>
      <c r="C1078" s="528"/>
      <c r="D1078" s="528"/>
      <c r="E1078" s="528"/>
      <c r="F1078" s="528"/>
    </row>
    <row r="1079" spans="1:6" x14ac:dyDescent="0.25">
      <c r="A1079" s="528"/>
      <c r="B1079" s="528"/>
      <c r="C1079" s="528"/>
      <c r="D1079" s="528"/>
      <c r="E1079" s="528"/>
      <c r="F1079" s="528"/>
    </row>
    <row r="1080" spans="1:6" x14ac:dyDescent="0.25">
      <c r="A1080" s="528"/>
      <c r="B1080" s="528"/>
      <c r="C1080" s="528"/>
      <c r="D1080" s="528"/>
      <c r="E1080" s="528"/>
      <c r="F1080" s="528"/>
    </row>
    <row r="1081" spans="1:6" x14ac:dyDescent="0.25">
      <c r="A1081" s="528"/>
      <c r="B1081" s="528"/>
      <c r="C1081" s="528"/>
      <c r="D1081" s="528"/>
      <c r="E1081" s="528"/>
      <c r="F1081" s="528"/>
    </row>
    <row r="1082" spans="1:6" x14ac:dyDescent="0.25">
      <c r="A1082" s="528"/>
      <c r="B1082" s="528"/>
      <c r="C1082" s="528"/>
      <c r="D1082" s="528"/>
      <c r="E1082" s="528"/>
      <c r="F1082" s="528"/>
    </row>
    <row r="1083" spans="1:6" x14ac:dyDescent="0.25">
      <c r="A1083" s="528"/>
      <c r="B1083" s="528"/>
      <c r="C1083" s="528"/>
      <c r="D1083" s="528"/>
      <c r="E1083" s="528"/>
      <c r="F1083" s="528"/>
    </row>
    <row r="1084" spans="1:6" x14ac:dyDescent="0.25">
      <c r="A1084" s="528"/>
      <c r="B1084" s="528"/>
      <c r="C1084" s="528"/>
      <c r="D1084" s="528"/>
      <c r="E1084" s="528"/>
      <c r="F1084" s="528"/>
    </row>
    <row r="1085" spans="1:6" x14ac:dyDescent="0.25">
      <c r="A1085" s="528"/>
      <c r="B1085" s="528"/>
      <c r="C1085" s="528"/>
      <c r="D1085" s="528"/>
      <c r="E1085" s="528"/>
      <c r="F1085" s="528"/>
    </row>
    <row r="1086" spans="1:6" x14ac:dyDescent="0.25">
      <c r="A1086" s="528"/>
      <c r="B1086" s="528"/>
      <c r="C1086" s="528"/>
      <c r="D1086" s="528"/>
      <c r="E1086" s="528"/>
      <c r="F1086" s="528"/>
    </row>
    <row r="1087" spans="1:6" x14ac:dyDescent="0.25">
      <c r="A1087" s="528"/>
      <c r="B1087" s="528"/>
      <c r="C1087" s="528"/>
      <c r="D1087" s="528"/>
      <c r="E1087" s="528"/>
      <c r="F1087" s="528"/>
    </row>
    <row r="1088" spans="1:6" x14ac:dyDescent="0.25">
      <c r="A1088" s="528"/>
      <c r="B1088" s="528"/>
      <c r="C1088" s="528"/>
      <c r="D1088" s="528"/>
      <c r="E1088" s="528"/>
      <c r="F1088" s="528"/>
    </row>
    <row r="1089" spans="1:6" x14ac:dyDescent="0.25">
      <c r="A1089" s="528"/>
      <c r="B1089" s="528"/>
      <c r="C1089" s="528"/>
      <c r="D1089" s="528"/>
      <c r="E1089" s="528"/>
      <c r="F1089" s="528"/>
    </row>
    <row r="1090" spans="1:6" x14ac:dyDescent="0.25">
      <c r="A1090" s="528"/>
      <c r="B1090" s="528"/>
      <c r="C1090" s="528"/>
      <c r="D1090" s="528"/>
      <c r="E1090" s="528"/>
      <c r="F1090" s="528"/>
    </row>
    <row r="1091" spans="1:6" x14ac:dyDescent="0.25">
      <c r="A1091" s="528"/>
      <c r="B1091" s="528"/>
      <c r="C1091" s="528"/>
      <c r="D1091" s="528"/>
      <c r="E1091" s="528"/>
      <c r="F1091" s="528"/>
    </row>
    <row r="1092" spans="1:6" x14ac:dyDescent="0.25">
      <c r="A1092" s="528"/>
      <c r="B1092" s="528"/>
      <c r="C1092" s="528"/>
      <c r="D1092" s="528"/>
      <c r="E1092" s="528"/>
      <c r="F1092" s="528"/>
    </row>
    <row r="1093" spans="1:6" x14ac:dyDescent="0.25">
      <c r="A1093" s="528"/>
      <c r="B1093" s="528"/>
      <c r="C1093" s="528"/>
      <c r="D1093" s="528"/>
      <c r="E1093" s="528"/>
      <c r="F1093" s="528"/>
    </row>
    <row r="1094" spans="1:6" x14ac:dyDescent="0.25">
      <c r="A1094" s="528"/>
      <c r="B1094" s="528"/>
      <c r="C1094" s="528"/>
      <c r="D1094" s="528"/>
      <c r="E1094" s="528"/>
      <c r="F1094" s="528"/>
    </row>
    <row r="1095" spans="1:6" x14ac:dyDescent="0.25">
      <c r="A1095" s="528"/>
      <c r="B1095" s="528"/>
      <c r="C1095" s="528"/>
      <c r="D1095" s="528"/>
      <c r="E1095" s="528"/>
      <c r="F1095" s="528"/>
    </row>
    <row r="1096" spans="1:6" x14ac:dyDescent="0.25">
      <c r="A1096" s="528"/>
      <c r="B1096" s="528"/>
      <c r="C1096" s="528"/>
      <c r="D1096" s="528"/>
      <c r="E1096" s="528"/>
      <c r="F1096" s="528"/>
    </row>
    <row r="1097" spans="1:6" x14ac:dyDescent="0.25">
      <c r="A1097" s="528"/>
      <c r="B1097" s="528"/>
      <c r="C1097" s="528"/>
      <c r="D1097" s="528"/>
      <c r="E1097" s="528"/>
      <c r="F1097" s="528"/>
    </row>
    <row r="1098" spans="1:6" x14ac:dyDescent="0.25">
      <c r="A1098" s="528"/>
      <c r="B1098" s="528"/>
      <c r="C1098" s="528"/>
      <c r="D1098" s="528"/>
      <c r="E1098" s="528"/>
      <c r="F1098" s="528"/>
    </row>
    <row r="1099" spans="1:6" x14ac:dyDescent="0.25">
      <c r="A1099" s="528"/>
      <c r="B1099" s="528"/>
      <c r="C1099" s="528"/>
      <c r="D1099" s="528"/>
      <c r="E1099" s="528"/>
      <c r="F1099" s="528"/>
    </row>
    <row r="1100" spans="1:6" x14ac:dyDescent="0.25">
      <c r="A1100" s="528"/>
      <c r="B1100" s="528"/>
      <c r="C1100" s="528"/>
      <c r="D1100" s="528"/>
      <c r="E1100" s="528"/>
      <c r="F1100" s="528"/>
    </row>
    <row r="1101" spans="1:6" x14ac:dyDescent="0.25">
      <c r="A1101" s="528"/>
      <c r="B1101" s="528"/>
      <c r="C1101" s="528"/>
      <c r="D1101" s="528"/>
      <c r="E1101" s="528"/>
      <c r="F1101" s="528"/>
    </row>
    <row r="1102" spans="1:6" x14ac:dyDescent="0.25">
      <c r="A1102" s="528"/>
      <c r="B1102" s="528"/>
      <c r="C1102" s="528"/>
      <c r="D1102" s="528"/>
      <c r="E1102" s="528"/>
      <c r="F1102" s="528"/>
    </row>
  </sheetData>
  <sheetProtection algorithmName="SHA-512" hashValue="5hkPsOcD203xxdhJvozkmewL6mKOXR9J50xukpQ0D1b7dZ+ZbTzcHx7kWwvm2QV8VwmFbQ4EXs38jVv5qsppbg==" saltValue="L0pqVN1wgD23dYkJT6atQw==" spinCount="100000" sheet="1" formatColumns="0" insertRows="0"/>
  <mergeCells count="3">
    <mergeCell ref="A2:F2"/>
    <mergeCell ref="A3:F3"/>
    <mergeCell ref="A4:F4"/>
  </mergeCells>
  <hyperlinks>
    <hyperlink ref="A1" location="Index!D53" display="Back to Index"/>
  </hyperlinks>
  <pageMargins left="0.39370078740157483" right="0.39370078740157483" top="0.59055118110236227" bottom="0.59055118110236227" header="0.31496062992125984" footer="0.31496062992125984"/>
  <pageSetup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rgb="FF92D050"/>
  </sheetPr>
  <dimension ref="A1:I48"/>
  <sheetViews>
    <sheetView view="pageBreakPreview" zoomScaleNormal="100" zoomScaleSheetLayoutView="100" workbookViewId="0">
      <selection activeCell="Q29" sqref="Q29"/>
    </sheetView>
  </sheetViews>
  <sheetFormatPr defaultRowHeight="15" x14ac:dyDescent="0.25"/>
  <cols>
    <col min="1" max="9" width="9.7109375" customWidth="1"/>
  </cols>
  <sheetData>
    <row r="1" spans="1:9" ht="18.75" x14ac:dyDescent="0.3">
      <c r="A1" s="728" t="str">
        <f>'Data Entry'!C5</f>
        <v>ABC &amp; Co., Chartered Accountants</v>
      </c>
      <c r="B1" s="728"/>
      <c r="C1" s="728"/>
      <c r="D1" s="728"/>
      <c r="E1" s="728"/>
      <c r="F1" s="728"/>
      <c r="G1" s="728"/>
      <c r="H1" s="728"/>
      <c r="I1" s="728"/>
    </row>
    <row r="2" spans="1:9" ht="8.1" customHeight="1" x14ac:dyDescent="0.3">
      <c r="A2" s="728"/>
      <c r="B2" s="728"/>
      <c r="C2" s="728"/>
      <c r="D2" s="728"/>
      <c r="E2" s="728"/>
      <c r="F2" s="728"/>
      <c r="G2" s="728"/>
      <c r="H2" s="728"/>
      <c r="I2" s="728"/>
    </row>
    <row r="3" spans="1:9" ht="18.75" x14ac:dyDescent="0.3">
      <c r="A3" s="728" t="s">
        <v>666</v>
      </c>
      <c r="B3" s="728"/>
      <c r="C3" s="728"/>
      <c r="D3" s="728"/>
      <c r="E3" s="728"/>
      <c r="F3" s="728"/>
      <c r="G3" s="728"/>
      <c r="H3" s="728"/>
      <c r="I3" s="728"/>
    </row>
    <row r="4" spans="1:9" ht="8.1" customHeight="1" x14ac:dyDescent="0.3">
      <c r="A4" s="728"/>
      <c r="B4" s="728"/>
      <c r="C4" s="728"/>
      <c r="D4" s="728"/>
      <c r="E4" s="728"/>
      <c r="F4" s="728"/>
      <c r="G4" s="728"/>
      <c r="H4" s="728"/>
      <c r="I4" s="728"/>
    </row>
    <row r="5" spans="1:9" ht="18.75" x14ac:dyDescent="0.25">
      <c r="A5" s="1003" t="str">
        <f>"Name of the Client : "&amp;'Data Entry'!C10</f>
        <v>Name of the Client : PQR Trading Company</v>
      </c>
      <c r="B5" s="1003"/>
      <c r="C5" s="1003"/>
      <c r="D5" s="1003"/>
      <c r="E5" s="1003"/>
      <c r="F5" s="1003"/>
      <c r="G5" s="1003"/>
      <c r="H5" s="1003"/>
      <c r="I5" s="1003"/>
    </row>
    <row r="6" spans="1:9" ht="8.1" customHeight="1" x14ac:dyDescent="0.3">
      <c r="A6" s="728"/>
      <c r="B6" s="728"/>
      <c r="C6" s="728"/>
      <c r="D6" s="728"/>
      <c r="E6" s="728"/>
      <c r="F6" s="728"/>
      <c r="G6" s="728"/>
      <c r="H6" s="728"/>
      <c r="I6" s="728"/>
    </row>
    <row r="7" spans="1:9" ht="18.75" x14ac:dyDescent="0.25">
      <c r="A7" s="1003" t="str">
        <f>"Audit for Financial Year "&amp;'Data Entry'!C19</f>
        <v>Audit for Financial Year 2025-26</v>
      </c>
      <c r="B7" s="1003"/>
      <c r="C7" s="1003"/>
      <c r="D7" s="1003"/>
      <c r="E7" s="1003"/>
      <c r="F7" s="1003"/>
      <c r="G7" s="1003"/>
      <c r="H7" s="1003"/>
      <c r="I7" s="1003"/>
    </row>
    <row r="8" spans="1:9" ht="18.75" x14ac:dyDescent="0.3">
      <c r="A8" s="728"/>
      <c r="B8" s="728"/>
      <c r="C8" s="728"/>
      <c r="D8" s="728"/>
      <c r="E8" s="728"/>
      <c r="F8" s="728"/>
      <c r="G8" s="728"/>
      <c r="H8" s="728"/>
      <c r="I8" s="728"/>
    </row>
    <row r="9" spans="1:9" ht="18.75" x14ac:dyDescent="0.3">
      <c r="A9" s="728"/>
      <c r="B9" s="728"/>
      <c r="C9" s="728"/>
      <c r="D9" s="728"/>
      <c r="E9" s="728"/>
      <c r="F9" s="728"/>
      <c r="G9" s="728"/>
      <c r="H9" s="728"/>
      <c r="I9" s="728"/>
    </row>
    <row r="10" spans="1:9" ht="18.75" x14ac:dyDescent="0.3">
      <c r="A10" s="1004" t="s">
        <v>667</v>
      </c>
      <c r="B10" s="1004"/>
      <c r="C10" s="1004"/>
      <c r="D10" s="1004"/>
      <c r="E10" s="1004"/>
      <c r="F10" s="1004"/>
      <c r="G10" s="1004"/>
      <c r="H10" s="1004"/>
      <c r="I10" s="1004"/>
    </row>
    <row r="11" spans="1:9" x14ac:dyDescent="0.25">
      <c r="A11" s="999"/>
      <c r="B11" s="999"/>
      <c r="C11" s="999"/>
      <c r="D11" s="999"/>
      <c r="E11" s="999"/>
      <c r="F11" s="999"/>
      <c r="G11" s="999"/>
      <c r="H11" s="999"/>
      <c r="I11" s="999"/>
    </row>
    <row r="12" spans="1:9" x14ac:dyDescent="0.25">
      <c r="A12" s="999"/>
      <c r="B12" s="999"/>
      <c r="C12" s="999"/>
      <c r="D12" s="999"/>
      <c r="E12" s="999"/>
      <c r="F12" s="999"/>
      <c r="G12" s="999"/>
      <c r="H12" s="999"/>
      <c r="I12" s="999"/>
    </row>
    <row r="13" spans="1:9" x14ac:dyDescent="0.25">
      <c r="A13" s="999"/>
      <c r="B13" s="999"/>
      <c r="C13" s="999"/>
      <c r="D13" s="999"/>
      <c r="E13" s="999"/>
      <c r="F13" s="999"/>
      <c r="G13" s="999"/>
      <c r="H13" s="999"/>
      <c r="I13" s="999"/>
    </row>
    <row r="14" spans="1:9" x14ac:dyDescent="0.25">
      <c r="A14" s="999"/>
      <c r="B14" s="999"/>
      <c r="C14" s="999"/>
      <c r="D14" s="999"/>
      <c r="E14" s="999"/>
      <c r="F14" s="999"/>
      <c r="G14" s="999"/>
      <c r="H14" s="999"/>
      <c r="I14" s="999"/>
    </row>
    <row r="15" spans="1:9" x14ac:dyDescent="0.25">
      <c r="A15" s="999"/>
      <c r="B15" s="999"/>
      <c r="C15" s="999"/>
      <c r="D15" s="999"/>
      <c r="E15" s="999"/>
      <c r="F15" s="999"/>
      <c r="G15" s="999"/>
      <c r="H15" s="999"/>
      <c r="I15" s="999"/>
    </row>
    <row r="16" spans="1:9" x14ac:dyDescent="0.25">
      <c r="A16" s="999"/>
      <c r="B16" s="999"/>
      <c r="C16" s="999"/>
      <c r="D16" s="999"/>
      <c r="E16" s="999"/>
      <c r="F16" s="999"/>
      <c r="G16" s="999"/>
      <c r="H16" s="999"/>
      <c r="I16" s="999"/>
    </row>
    <row r="17" spans="1:9" x14ac:dyDescent="0.25">
      <c r="A17" s="999"/>
      <c r="B17" s="999"/>
      <c r="C17" s="999"/>
      <c r="D17" s="999"/>
      <c r="E17" s="999"/>
      <c r="F17" s="999"/>
      <c r="G17" s="999"/>
      <c r="H17" s="999"/>
      <c r="I17" s="999"/>
    </row>
    <row r="18" spans="1:9" x14ac:dyDescent="0.25">
      <c r="A18" s="999"/>
      <c r="B18" s="999"/>
      <c r="C18" s="999"/>
      <c r="D18" s="999"/>
      <c r="E18" s="999"/>
      <c r="F18" s="999"/>
      <c r="G18" s="999"/>
      <c r="H18" s="999"/>
      <c r="I18" s="999"/>
    </row>
    <row r="19" spans="1:9" x14ac:dyDescent="0.25">
      <c r="A19" s="999"/>
      <c r="B19" s="999"/>
      <c r="C19" s="999"/>
      <c r="D19" s="999"/>
      <c r="E19" s="999"/>
      <c r="F19" s="999"/>
      <c r="G19" s="999"/>
      <c r="H19" s="999"/>
      <c r="I19" s="999"/>
    </row>
    <row r="20" spans="1:9" x14ac:dyDescent="0.25">
      <c r="A20" s="999"/>
      <c r="B20" s="999"/>
      <c r="C20" s="999"/>
      <c r="D20" s="999"/>
      <c r="E20" s="999"/>
      <c r="F20" s="999"/>
      <c r="G20" s="999"/>
      <c r="H20" s="999"/>
      <c r="I20" s="999"/>
    </row>
    <row r="21" spans="1:9" x14ac:dyDescent="0.25">
      <c r="A21" s="999"/>
      <c r="B21" s="999"/>
      <c r="C21" s="999"/>
      <c r="D21" s="999"/>
      <c r="E21" s="999"/>
      <c r="F21" s="999"/>
      <c r="G21" s="999"/>
      <c r="H21" s="999"/>
      <c r="I21" s="999"/>
    </row>
    <row r="22" spans="1:9" x14ac:dyDescent="0.25">
      <c r="A22" s="999"/>
      <c r="B22" s="999"/>
      <c r="C22" s="999"/>
      <c r="D22" s="999"/>
      <c r="E22" s="999"/>
      <c r="F22" s="999"/>
      <c r="G22" s="999"/>
      <c r="H22" s="999"/>
      <c r="I22" s="999"/>
    </row>
    <row r="23" spans="1:9" x14ac:dyDescent="0.25">
      <c r="A23" s="999"/>
      <c r="B23" s="999"/>
      <c r="C23" s="999"/>
      <c r="D23" s="999"/>
      <c r="E23" s="999"/>
      <c r="F23" s="999"/>
      <c r="G23" s="999"/>
      <c r="H23" s="999"/>
      <c r="I23" s="999"/>
    </row>
    <row r="24" spans="1:9" x14ac:dyDescent="0.25">
      <c r="A24" s="999"/>
      <c r="B24" s="999"/>
      <c r="C24" s="999"/>
      <c r="D24" s="999"/>
      <c r="E24" s="999"/>
      <c r="F24" s="999"/>
      <c r="G24" s="999"/>
      <c r="H24" s="999"/>
      <c r="I24" s="999"/>
    </row>
    <row r="25" spans="1:9" x14ac:dyDescent="0.25">
      <c r="A25" s="999"/>
      <c r="B25" s="999"/>
      <c r="C25" s="999"/>
      <c r="D25" s="999"/>
      <c r="E25" s="999"/>
      <c r="F25" s="999"/>
      <c r="G25" s="999"/>
      <c r="H25" s="999"/>
      <c r="I25" s="999"/>
    </row>
    <row r="26" spans="1:9" x14ac:dyDescent="0.25">
      <c r="A26" s="999"/>
      <c r="B26" s="999"/>
      <c r="C26" s="999"/>
      <c r="D26" s="999"/>
      <c r="E26" s="999"/>
      <c r="F26" s="999"/>
      <c r="G26" s="999"/>
      <c r="H26" s="999"/>
      <c r="I26" s="999"/>
    </row>
    <row r="27" spans="1:9" x14ac:dyDescent="0.25">
      <c r="A27" s="999"/>
      <c r="B27" s="999"/>
      <c r="C27" s="999"/>
      <c r="D27" s="999"/>
      <c r="E27" s="999"/>
      <c r="F27" s="999"/>
      <c r="G27" s="999"/>
      <c r="H27" s="999"/>
      <c r="I27" s="999"/>
    </row>
    <row r="28" spans="1:9" x14ac:dyDescent="0.25">
      <c r="A28" s="999"/>
      <c r="B28" s="999"/>
      <c r="C28" s="999"/>
      <c r="D28" s="999"/>
      <c r="E28" s="999"/>
      <c r="F28" s="999"/>
      <c r="G28" s="999"/>
      <c r="H28" s="999"/>
      <c r="I28" s="999"/>
    </row>
    <row r="29" spans="1:9" x14ac:dyDescent="0.25">
      <c r="A29" s="999"/>
      <c r="B29" s="999"/>
      <c r="C29" s="999"/>
      <c r="D29" s="999"/>
      <c r="E29" s="999"/>
      <c r="F29" s="999"/>
      <c r="G29" s="999"/>
      <c r="H29" s="999"/>
      <c r="I29" s="999"/>
    </row>
    <row r="30" spans="1:9" x14ac:dyDescent="0.25">
      <c r="A30" s="999"/>
      <c r="B30" s="999"/>
      <c r="C30" s="999"/>
      <c r="D30" s="999"/>
      <c r="E30" s="999"/>
      <c r="F30" s="999"/>
      <c r="G30" s="999"/>
      <c r="H30" s="999"/>
      <c r="I30" s="999"/>
    </row>
    <row r="31" spans="1:9" x14ac:dyDescent="0.25">
      <c r="A31" s="999"/>
      <c r="B31" s="999"/>
      <c r="C31" s="999"/>
      <c r="D31" s="999"/>
      <c r="E31" s="999"/>
      <c r="F31" s="999"/>
      <c r="G31" s="999"/>
      <c r="H31" s="999"/>
      <c r="I31" s="999"/>
    </row>
    <row r="32" spans="1:9" x14ac:dyDescent="0.25">
      <c r="A32" s="999"/>
      <c r="B32" s="999"/>
      <c r="C32" s="999"/>
      <c r="D32" s="999"/>
      <c r="E32" s="999"/>
      <c r="F32" s="999"/>
      <c r="G32" s="999"/>
      <c r="H32" s="999"/>
      <c r="I32" s="999"/>
    </row>
    <row r="33" spans="1:9" x14ac:dyDescent="0.25">
      <c r="A33" s="999"/>
      <c r="B33" s="999"/>
      <c r="C33" s="999"/>
      <c r="D33" s="999"/>
      <c r="E33" s="999"/>
      <c r="F33" s="999"/>
      <c r="G33" s="999"/>
      <c r="H33" s="999"/>
      <c r="I33" s="999"/>
    </row>
    <row r="34" spans="1:9" x14ac:dyDescent="0.25">
      <c r="A34" s="999"/>
      <c r="B34" s="999"/>
      <c r="C34" s="999"/>
      <c r="D34" s="999"/>
      <c r="E34" s="999"/>
      <c r="F34" s="999"/>
      <c r="G34" s="999"/>
      <c r="H34" s="999"/>
      <c r="I34" s="999"/>
    </row>
    <row r="35" spans="1:9" x14ac:dyDescent="0.25">
      <c r="A35" s="999"/>
      <c r="B35" s="999"/>
      <c r="C35" s="999"/>
      <c r="D35" s="999"/>
      <c r="E35" s="999"/>
      <c r="F35" s="999"/>
      <c r="G35" s="999"/>
      <c r="H35" s="999"/>
      <c r="I35" s="999"/>
    </row>
    <row r="36" spans="1:9" x14ac:dyDescent="0.25">
      <c r="A36" s="999"/>
      <c r="B36" s="999"/>
      <c r="C36" s="999"/>
      <c r="D36" s="999"/>
      <c r="E36" s="999"/>
      <c r="F36" s="999"/>
      <c r="G36" s="999"/>
      <c r="H36" s="999"/>
      <c r="I36" s="999"/>
    </row>
    <row r="37" spans="1:9" x14ac:dyDescent="0.25">
      <c r="A37" s="999"/>
      <c r="B37" s="999"/>
      <c r="C37" s="999"/>
      <c r="D37" s="999"/>
      <c r="E37" s="999"/>
      <c r="F37" s="999"/>
      <c r="G37" s="999"/>
      <c r="H37" s="999"/>
      <c r="I37" s="999"/>
    </row>
    <row r="38" spans="1:9" x14ac:dyDescent="0.25">
      <c r="A38" s="999"/>
      <c r="B38" s="999"/>
      <c r="C38" s="999"/>
      <c r="D38" s="999"/>
      <c r="E38" s="999"/>
      <c r="F38" s="999"/>
      <c r="G38" s="999"/>
      <c r="H38" s="999"/>
      <c r="I38" s="999"/>
    </row>
    <row r="39" spans="1:9" x14ac:dyDescent="0.25">
      <c r="A39" s="1"/>
      <c r="B39" s="1"/>
      <c r="C39" s="1"/>
      <c r="D39" s="1"/>
      <c r="E39" s="1"/>
      <c r="F39" s="1"/>
      <c r="G39" s="1"/>
      <c r="H39" s="1"/>
      <c r="I39" s="1"/>
    </row>
    <row r="40" spans="1:9" x14ac:dyDescent="0.25">
      <c r="A40" s="1"/>
      <c r="B40" s="1"/>
      <c r="C40" s="1"/>
      <c r="D40" s="1"/>
      <c r="E40" s="1"/>
      <c r="F40" s="1"/>
      <c r="G40" s="1"/>
      <c r="H40" s="1"/>
      <c r="I40" s="1"/>
    </row>
    <row r="41" spans="1:9" x14ac:dyDescent="0.25">
      <c r="A41" s="1"/>
      <c r="B41" s="1"/>
      <c r="C41" s="1"/>
      <c r="D41" s="1"/>
      <c r="E41" s="1"/>
      <c r="F41" s="1"/>
      <c r="G41" s="1"/>
      <c r="H41" s="1"/>
      <c r="I41" s="1"/>
    </row>
    <row r="42" spans="1:9" x14ac:dyDescent="0.25">
      <c r="A42" s="999"/>
      <c r="B42" s="999"/>
      <c r="C42" s="999"/>
      <c r="D42" s="999"/>
      <c r="E42" s="999"/>
      <c r="F42" s="999"/>
      <c r="G42" s="999"/>
      <c r="H42" s="999"/>
      <c r="I42" s="999"/>
    </row>
    <row r="43" spans="1:9" x14ac:dyDescent="0.25">
      <c r="A43" s="1000" t="s">
        <v>662</v>
      </c>
      <c r="B43" s="1001"/>
      <c r="C43" s="1001"/>
      <c r="D43" s="1001"/>
      <c r="E43" s="1001"/>
      <c r="F43" s="1001"/>
      <c r="G43" s="1001"/>
      <c r="H43" s="1001"/>
      <c r="I43" s="1001"/>
    </row>
    <row r="44" spans="1:9" ht="8.1" customHeight="1" x14ac:dyDescent="0.25">
      <c r="A44" s="999"/>
      <c r="B44" s="999"/>
      <c r="C44" s="999"/>
      <c r="D44" s="999"/>
      <c r="E44" s="999"/>
      <c r="F44" s="999"/>
      <c r="G44" s="999"/>
      <c r="H44" s="999"/>
      <c r="I44" s="999"/>
    </row>
    <row r="45" spans="1:9" x14ac:dyDescent="0.25">
      <c r="A45" s="1002" t="s">
        <v>665</v>
      </c>
      <c r="B45" s="999"/>
      <c r="C45" s="999"/>
      <c r="D45" s="999"/>
      <c r="E45" s="999"/>
      <c r="F45" s="999"/>
      <c r="G45" s="999"/>
      <c r="H45" s="999"/>
      <c r="I45" s="999"/>
    </row>
    <row r="46" spans="1:9" ht="8.1" customHeight="1" x14ac:dyDescent="0.25">
      <c r="A46" s="999"/>
      <c r="B46" s="999"/>
      <c r="C46" s="999"/>
      <c r="D46" s="999"/>
      <c r="E46" s="999"/>
      <c r="F46" s="999"/>
      <c r="G46" s="999"/>
      <c r="H46" s="999"/>
      <c r="I46" s="999"/>
    </row>
    <row r="47" spans="1:9" x14ac:dyDescent="0.25">
      <c r="A47" s="999" t="s">
        <v>333</v>
      </c>
      <c r="B47" s="999"/>
      <c r="C47" s="999"/>
      <c r="D47" s="999"/>
      <c r="E47" s="999"/>
      <c r="F47" s="999"/>
      <c r="G47" s="999"/>
      <c r="H47" s="999"/>
      <c r="I47" s="999"/>
    </row>
    <row r="48" spans="1:9" x14ac:dyDescent="0.25">
      <c r="A48" s="999"/>
      <c r="B48" s="999"/>
      <c r="C48" s="999"/>
      <c r="D48" s="999"/>
      <c r="E48" s="999"/>
      <c r="F48" s="999"/>
      <c r="G48" s="999"/>
      <c r="H48" s="999"/>
      <c r="I48" s="999"/>
    </row>
  </sheetData>
  <mergeCells count="45">
    <mergeCell ref="A14:I14"/>
    <mergeCell ref="A7:I7"/>
    <mergeCell ref="A8:I8"/>
    <mergeCell ref="A9:I9"/>
    <mergeCell ref="A26:I26"/>
    <mergeCell ref="A20:I20"/>
    <mergeCell ref="A21:I21"/>
    <mergeCell ref="A18:I18"/>
    <mergeCell ref="A19:I19"/>
    <mergeCell ref="A10:I10"/>
    <mergeCell ref="A11:I11"/>
    <mergeCell ref="A13:I13"/>
    <mergeCell ref="A2:I2"/>
    <mergeCell ref="A4:I4"/>
    <mergeCell ref="A6:I6"/>
    <mergeCell ref="A1:I1"/>
    <mergeCell ref="A3:I3"/>
    <mergeCell ref="A5:I5"/>
    <mergeCell ref="A38:I38"/>
    <mergeCell ref="A42:I42"/>
    <mergeCell ref="A15:I15"/>
    <mergeCell ref="A16:I16"/>
    <mergeCell ref="A17:I17"/>
    <mergeCell ref="A28:I28"/>
    <mergeCell ref="A27:I27"/>
    <mergeCell ref="A24:I24"/>
    <mergeCell ref="A25:I25"/>
    <mergeCell ref="A22:I22"/>
    <mergeCell ref="A23:I23"/>
    <mergeCell ref="A47:I47"/>
    <mergeCell ref="A48:I48"/>
    <mergeCell ref="A34:I34"/>
    <mergeCell ref="A12:I12"/>
    <mergeCell ref="A44:I44"/>
    <mergeCell ref="A43:I43"/>
    <mergeCell ref="A45:I45"/>
    <mergeCell ref="A29:I29"/>
    <mergeCell ref="A30:I30"/>
    <mergeCell ref="A31:I31"/>
    <mergeCell ref="A32:I32"/>
    <mergeCell ref="A33:I33"/>
    <mergeCell ref="A46:I46"/>
    <mergeCell ref="A35:I35"/>
    <mergeCell ref="A36:I36"/>
    <mergeCell ref="A37:I37"/>
  </mergeCells>
  <printOptions horizontalCentered="1"/>
  <pageMargins left="0.59055118110236227" right="0.59055118110236227" top="0.74803149606299213" bottom="0.74803149606299213" header="0.31496062992125984" footer="0.31496062992125984"/>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O53"/>
  <sheetViews>
    <sheetView view="pageBreakPreview" zoomScaleNormal="100" zoomScaleSheetLayoutView="100" workbookViewId="0"/>
  </sheetViews>
  <sheetFormatPr defaultColWidth="9.140625" defaultRowHeight="15" x14ac:dyDescent="0.25"/>
  <cols>
    <col min="1" max="1" width="30.7109375" style="10" customWidth="1"/>
    <col min="2" max="2" width="63.7109375" style="11" customWidth="1"/>
    <col min="3" max="9" width="11.28515625" style="11" customWidth="1"/>
    <col min="10" max="10" width="7.7109375" style="10" customWidth="1"/>
    <col min="11" max="16384" width="9.140625" style="10"/>
  </cols>
  <sheetData>
    <row r="1" spans="1:10" ht="15.75" x14ac:dyDescent="0.25">
      <c r="A1" s="29" t="s">
        <v>691</v>
      </c>
    </row>
    <row r="2" spans="1:10" ht="18.75" x14ac:dyDescent="0.3">
      <c r="A2" s="1011" t="str">
        <f>'Data Entry'!C5</f>
        <v>ABC &amp; Co., Chartered Accountants</v>
      </c>
      <c r="B2" s="1012"/>
      <c r="C2" s="46"/>
      <c r="J2" s="11"/>
    </row>
    <row r="3" spans="1:10" ht="18.75" x14ac:dyDescent="0.3">
      <c r="A3" s="1013" t="s">
        <v>658</v>
      </c>
      <c r="B3" s="1014"/>
      <c r="C3" s="530"/>
      <c r="D3" s="530"/>
      <c r="E3" s="530"/>
      <c r="F3" s="530"/>
      <c r="G3" s="530"/>
      <c r="H3" s="530"/>
      <c r="I3" s="530"/>
      <c r="J3" s="11"/>
    </row>
    <row r="4" spans="1:10" ht="18.75" x14ac:dyDescent="0.3">
      <c r="A4" s="1013" t="str">
        <f>"Name of the Client : "&amp;'Data Entry'!C10</f>
        <v>Name of the Client : PQR Trading Company</v>
      </c>
      <c r="B4" s="1014"/>
      <c r="C4" s="531"/>
      <c r="D4" s="531"/>
      <c r="E4" s="531"/>
      <c r="F4" s="531"/>
      <c r="G4" s="531"/>
      <c r="H4" s="531"/>
      <c r="I4" s="531"/>
      <c r="J4" s="11"/>
    </row>
    <row r="5" spans="1:10" ht="18.75" x14ac:dyDescent="0.3">
      <c r="A5" s="1015" t="str">
        <f>"Audit for Financial Year "&amp;'Data Entry'!C19</f>
        <v>Audit for Financial Year 2025-26</v>
      </c>
      <c r="B5" s="1015"/>
      <c r="C5" s="531"/>
      <c r="D5" s="531"/>
      <c r="E5" s="531"/>
      <c r="F5" s="531"/>
      <c r="G5" s="531"/>
      <c r="H5" s="531"/>
      <c r="I5" s="531"/>
      <c r="J5" s="11"/>
    </row>
    <row r="6" spans="1:10" ht="18.75" x14ac:dyDescent="0.3">
      <c r="A6" s="1016" t="s">
        <v>817</v>
      </c>
      <c r="B6" s="1017"/>
      <c r="C6" s="531"/>
      <c r="D6" s="531"/>
      <c r="E6" s="531"/>
      <c r="F6" s="531"/>
      <c r="G6" s="531"/>
      <c r="H6" s="531"/>
      <c r="I6" s="531"/>
      <c r="J6" s="11"/>
    </row>
    <row r="7" spans="1:10" ht="15.75" customHeight="1" x14ac:dyDescent="0.3">
      <c r="A7" s="532"/>
      <c r="B7" s="533"/>
      <c r="C7" s="531"/>
      <c r="D7" s="531"/>
      <c r="E7" s="531"/>
      <c r="F7" s="531"/>
      <c r="G7" s="531"/>
      <c r="H7" s="531"/>
      <c r="I7" s="531"/>
      <c r="J7" s="11"/>
    </row>
    <row r="8" spans="1:10" ht="15.75" x14ac:dyDescent="0.25">
      <c r="A8" s="534" t="s">
        <v>659</v>
      </c>
      <c r="B8" s="550"/>
      <c r="C8" s="531"/>
      <c r="D8" s="531"/>
      <c r="E8" s="531"/>
      <c r="F8" s="531"/>
      <c r="G8" s="531"/>
      <c r="H8" s="531"/>
      <c r="I8" s="531"/>
      <c r="J8" s="11"/>
    </row>
    <row r="9" spans="1:10" ht="15.75" x14ac:dyDescent="0.25">
      <c r="A9" s="535"/>
      <c r="B9" s="535"/>
      <c r="C9" s="531"/>
      <c r="D9" s="531"/>
      <c r="E9" s="531"/>
      <c r="F9" s="531"/>
      <c r="G9" s="531"/>
      <c r="H9" s="531"/>
      <c r="I9" s="531"/>
      <c r="J9" s="11"/>
    </row>
    <row r="10" spans="1:10" ht="15.75" x14ac:dyDescent="0.25">
      <c r="A10" s="1021"/>
      <c r="B10" s="1022"/>
      <c r="C10" s="531"/>
      <c r="D10" s="531"/>
      <c r="E10" s="531"/>
      <c r="F10" s="531"/>
      <c r="G10" s="531"/>
      <c r="H10" s="531"/>
      <c r="I10" s="531"/>
      <c r="J10" s="11"/>
    </row>
    <row r="11" spans="1:10" ht="15" customHeight="1" x14ac:dyDescent="0.25">
      <c r="A11" s="536" t="s">
        <v>660</v>
      </c>
      <c r="B11" s="537"/>
      <c r="C11" s="538"/>
      <c r="D11" s="538"/>
      <c r="E11" s="538"/>
      <c r="F11" s="538"/>
      <c r="G11" s="538"/>
      <c r="H11" s="538"/>
      <c r="I11" s="538"/>
      <c r="J11" s="11"/>
    </row>
    <row r="12" spans="1:10" ht="15" customHeight="1" x14ac:dyDescent="0.25">
      <c r="A12" s="1007"/>
      <c r="B12" s="1008"/>
      <c r="C12" s="538"/>
      <c r="D12" s="538"/>
      <c r="E12" s="538"/>
      <c r="F12" s="538"/>
      <c r="G12" s="538"/>
      <c r="H12" s="538"/>
      <c r="I12" s="538"/>
      <c r="J12" s="11"/>
    </row>
    <row r="13" spans="1:10" ht="15" customHeight="1" x14ac:dyDescent="0.25">
      <c r="A13" s="1007"/>
      <c r="B13" s="1008"/>
      <c r="C13" s="538"/>
      <c r="D13" s="538"/>
      <c r="E13" s="538"/>
      <c r="F13" s="538"/>
      <c r="G13" s="538"/>
      <c r="H13" s="538"/>
      <c r="I13" s="538"/>
      <c r="J13" s="11"/>
    </row>
    <row r="14" spans="1:10" ht="15" customHeight="1" x14ac:dyDescent="0.25">
      <c r="A14" s="1007"/>
      <c r="B14" s="1008"/>
      <c r="C14" s="538"/>
      <c r="D14" s="538"/>
      <c r="E14" s="538"/>
      <c r="F14" s="538"/>
      <c r="G14" s="538"/>
      <c r="H14" s="538"/>
      <c r="I14" s="538"/>
      <c r="J14" s="11"/>
    </row>
    <row r="15" spans="1:10" ht="15" customHeight="1" x14ac:dyDescent="0.25">
      <c r="A15" s="1007"/>
      <c r="B15" s="1008"/>
      <c r="C15" s="538"/>
      <c r="D15" s="538"/>
      <c r="E15" s="538"/>
      <c r="F15" s="538"/>
      <c r="G15" s="538"/>
      <c r="H15" s="538"/>
      <c r="I15" s="538"/>
      <c r="J15" s="11"/>
    </row>
    <row r="16" spans="1:10" ht="15" customHeight="1" x14ac:dyDescent="0.25">
      <c r="A16" s="1007"/>
      <c r="B16" s="1008"/>
      <c r="C16" s="538"/>
      <c r="D16" s="538"/>
      <c r="E16" s="538"/>
      <c r="F16" s="538"/>
      <c r="G16" s="538"/>
      <c r="H16" s="538"/>
      <c r="I16" s="538"/>
      <c r="J16" s="11"/>
    </row>
    <row r="17" spans="1:15" ht="15" customHeight="1" x14ac:dyDescent="0.25">
      <c r="A17" s="1009"/>
      <c r="B17" s="1010"/>
      <c r="C17" s="538"/>
      <c r="D17" s="538"/>
      <c r="E17" s="538"/>
      <c r="F17" s="538"/>
      <c r="G17" s="538"/>
      <c r="H17" s="538"/>
      <c r="I17" s="538"/>
      <c r="J17" s="11"/>
    </row>
    <row r="18" spans="1:15" ht="15" customHeight="1" x14ac:dyDescent="0.25">
      <c r="A18" s="1009"/>
      <c r="B18" s="1010"/>
      <c r="C18" s="531"/>
      <c r="D18" s="531"/>
      <c r="E18" s="531"/>
      <c r="F18" s="531"/>
      <c r="G18" s="531"/>
      <c r="H18" s="531"/>
      <c r="I18" s="531"/>
      <c r="J18" s="11"/>
    </row>
    <row r="19" spans="1:15" ht="15" customHeight="1" x14ac:dyDescent="0.25">
      <c r="A19" s="1019"/>
      <c r="B19" s="1020"/>
      <c r="C19" s="539"/>
      <c r="D19" s="539"/>
      <c r="E19" s="539"/>
      <c r="F19" s="539"/>
      <c r="G19" s="539"/>
      <c r="H19" s="539"/>
      <c r="I19" s="539"/>
      <c r="J19" s="11"/>
    </row>
    <row r="20" spans="1:15" ht="15" customHeight="1" x14ac:dyDescent="0.35">
      <c r="A20" s="1005"/>
      <c r="B20" s="1006"/>
      <c r="C20" s="531"/>
      <c r="D20" s="531"/>
      <c r="E20" s="531"/>
      <c r="F20" s="531"/>
      <c r="G20" s="531"/>
      <c r="H20" s="531"/>
      <c r="I20" s="531"/>
      <c r="J20" s="11"/>
    </row>
    <row r="21" spans="1:15" ht="15" customHeight="1" x14ac:dyDescent="0.25">
      <c r="A21" s="1009"/>
      <c r="B21" s="1010"/>
      <c r="C21" s="79"/>
      <c r="D21" s="79"/>
      <c r="E21" s="79"/>
      <c r="F21" s="79"/>
      <c r="G21" s="79"/>
      <c r="H21" s="79"/>
      <c r="I21" s="79"/>
      <c r="J21" s="11"/>
      <c r="L21" s="540"/>
      <c r="M21" s="540"/>
      <c r="N21" s="540"/>
      <c r="O21" s="540"/>
    </row>
    <row r="22" spans="1:15" ht="15" customHeight="1" x14ac:dyDescent="0.25">
      <c r="A22" s="1009"/>
      <c r="B22" s="1010"/>
      <c r="C22" s="79"/>
      <c r="D22" s="79"/>
      <c r="E22" s="79"/>
      <c r="F22" s="541"/>
      <c r="G22" s="541"/>
      <c r="H22" s="542"/>
      <c r="I22" s="542"/>
      <c r="J22" s="11"/>
      <c r="L22" s="540"/>
      <c r="M22" s="540"/>
      <c r="N22" s="540"/>
      <c r="O22" s="540"/>
    </row>
    <row r="23" spans="1:15" ht="15" customHeight="1" x14ac:dyDescent="0.25">
      <c r="A23" s="1009"/>
      <c r="B23" s="1010"/>
      <c r="C23" s="79"/>
      <c r="D23" s="79"/>
      <c r="E23" s="79"/>
      <c r="F23" s="541"/>
      <c r="G23" s="541"/>
      <c r="H23" s="542"/>
      <c r="I23" s="542"/>
      <c r="J23" s="11"/>
      <c r="L23" s="540"/>
      <c r="M23" s="540"/>
      <c r="N23" s="540"/>
      <c r="O23" s="540"/>
    </row>
    <row r="24" spans="1:15" ht="15" customHeight="1" x14ac:dyDescent="0.25">
      <c r="A24" s="1009"/>
      <c r="B24" s="1010"/>
      <c r="C24" s="79"/>
      <c r="D24" s="79"/>
      <c r="E24" s="79"/>
      <c r="F24" s="541"/>
      <c r="G24" s="541"/>
      <c r="H24" s="542"/>
      <c r="I24" s="542"/>
      <c r="J24" s="11"/>
      <c r="L24" s="540"/>
      <c r="M24" s="540"/>
      <c r="N24" s="540"/>
      <c r="O24" s="540"/>
    </row>
    <row r="25" spans="1:15" ht="15" customHeight="1" x14ac:dyDescent="0.25">
      <c r="A25" s="1009"/>
      <c r="B25" s="1010"/>
      <c r="C25" s="79"/>
      <c r="D25" s="79"/>
      <c r="E25" s="79"/>
      <c r="F25" s="541"/>
      <c r="G25" s="541"/>
      <c r="H25" s="542"/>
      <c r="I25" s="542"/>
      <c r="J25" s="11"/>
      <c r="L25" s="540"/>
      <c r="M25" s="540"/>
      <c r="N25" s="540"/>
      <c r="O25" s="540"/>
    </row>
    <row r="26" spans="1:15" ht="15" customHeight="1" x14ac:dyDescent="0.25">
      <c r="A26" s="1009"/>
      <c r="B26" s="1010"/>
      <c r="C26" s="79"/>
      <c r="D26" s="79"/>
      <c r="E26" s="79"/>
      <c r="F26" s="541"/>
      <c r="G26" s="541"/>
      <c r="H26" s="542"/>
      <c r="I26" s="542"/>
      <c r="J26" s="11"/>
      <c r="L26" s="540"/>
      <c r="M26" s="540"/>
      <c r="N26" s="540"/>
      <c r="O26" s="540"/>
    </row>
    <row r="27" spans="1:15" ht="15" customHeight="1" x14ac:dyDescent="0.25">
      <c r="A27" s="1009"/>
      <c r="B27" s="1010"/>
      <c r="C27" s="79"/>
      <c r="D27" s="79"/>
      <c r="E27" s="79"/>
      <c r="F27" s="541"/>
      <c r="G27" s="541"/>
      <c r="H27" s="542"/>
      <c r="I27" s="542"/>
      <c r="J27" s="11"/>
      <c r="L27" s="540"/>
      <c r="M27" s="540"/>
      <c r="N27" s="540"/>
      <c r="O27" s="540"/>
    </row>
    <row r="28" spans="1:15" ht="15" customHeight="1" x14ac:dyDescent="0.25">
      <c r="A28" s="1009"/>
      <c r="B28" s="1010"/>
      <c r="C28" s="79"/>
      <c r="D28" s="79"/>
      <c r="E28" s="79"/>
      <c r="F28" s="541"/>
      <c r="G28" s="541"/>
      <c r="H28" s="542"/>
      <c r="I28" s="542"/>
      <c r="J28" s="11"/>
      <c r="L28" s="540"/>
      <c r="M28" s="540"/>
      <c r="N28" s="540"/>
      <c r="O28" s="540"/>
    </row>
    <row r="29" spans="1:15" ht="15" customHeight="1" x14ac:dyDescent="0.25">
      <c r="A29" s="1009"/>
      <c r="B29" s="1010"/>
      <c r="C29" s="79"/>
      <c r="D29" s="79"/>
      <c r="E29" s="79"/>
      <c r="F29" s="541"/>
      <c r="G29" s="541"/>
      <c r="H29" s="542"/>
      <c r="I29" s="542"/>
      <c r="J29" s="11"/>
      <c r="L29" s="540"/>
      <c r="M29" s="540"/>
      <c r="N29" s="540"/>
      <c r="O29" s="540"/>
    </row>
    <row r="30" spans="1:15" ht="15" customHeight="1" x14ac:dyDescent="0.35">
      <c r="A30" s="1005"/>
      <c r="B30" s="1006"/>
      <c r="C30" s="79"/>
      <c r="D30" s="79"/>
      <c r="E30" s="79"/>
      <c r="F30" s="543"/>
      <c r="G30" s="543"/>
      <c r="H30" s="543"/>
      <c r="I30" s="543"/>
      <c r="J30" s="11"/>
      <c r="L30" s="540"/>
      <c r="M30" s="540"/>
      <c r="N30" s="540"/>
      <c r="O30" s="540"/>
    </row>
    <row r="31" spans="1:15" ht="15" customHeight="1" x14ac:dyDescent="0.25">
      <c r="A31" s="1019"/>
      <c r="B31" s="1020"/>
      <c r="C31" s="79"/>
      <c r="D31" s="79"/>
      <c r="E31" s="79"/>
      <c r="F31" s="544"/>
      <c r="G31" s="544"/>
      <c r="H31" s="544"/>
      <c r="I31" s="544"/>
      <c r="J31" s="11"/>
      <c r="L31" s="540"/>
      <c r="M31" s="540"/>
      <c r="N31" s="1018"/>
      <c r="O31" s="1018"/>
    </row>
    <row r="32" spans="1:15" ht="15" customHeight="1" x14ac:dyDescent="0.35">
      <c r="A32" s="1005"/>
      <c r="B32" s="1006"/>
      <c r="C32" s="79"/>
      <c r="D32" s="79"/>
      <c r="E32" s="79"/>
      <c r="F32" s="79"/>
      <c r="G32" s="79"/>
      <c r="H32" s="79"/>
      <c r="I32" s="79"/>
      <c r="J32" s="11"/>
      <c r="L32" s="540"/>
      <c r="M32" s="540"/>
      <c r="N32" s="540"/>
      <c r="O32" s="540"/>
    </row>
    <row r="33" spans="1:10" ht="15" customHeight="1" x14ac:dyDescent="0.35">
      <c r="A33" s="1005"/>
      <c r="B33" s="1006"/>
      <c r="C33" s="79"/>
      <c r="D33" s="79"/>
      <c r="E33" s="79"/>
      <c r="F33" s="79"/>
      <c r="G33" s="79"/>
      <c r="H33" s="79"/>
      <c r="I33" s="79"/>
      <c r="J33" s="11"/>
    </row>
    <row r="34" spans="1:10" ht="15" customHeight="1" x14ac:dyDescent="0.35">
      <c r="A34" s="1005"/>
      <c r="B34" s="1006"/>
      <c r="C34" s="65"/>
      <c r="D34" s="65"/>
      <c r="E34" s="65"/>
      <c r="F34" s="65"/>
      <c r="G34" s="65"/>
      <c r="H34" s="65"/>
      <c r="I34" s="65"/>
      <c r="J34" s="11"/>
    </row>
    <row r="35" spans="1:10" ht="15" customHeight="1" x14ac:dyDescent="0.35">
      <c r="A35" s="1005"/>
      <c r="B35" s="1006"/>
      <c r="C35" s="65"/>
      <c r="D35" s="65"/>
      <c r="E35" s="65"/>
      <c r="F35" s="65"/>
      <c r="G35" s="65"/>
      <c r="H35" s="65"/>
      <c r="I35" s="65"/>
      <c r="J35" s="11"/>
    </row>
    <row r="36" spans="1:10" ht="15" customHeight="1" x14ac:dyDescent="0.35">
      <c r="A36" s="1005"/>
      <c r="B36" s="1006"/>
      <c r="C36" s="65"/>
      <c r="D36" s="65"/>
      <c r="E36" s="65"/>
      <c r="F36" s="65"/>
      <c r="G36" s="65"/>
      <c r="H36" s="65"/>
      <c r="I36" s="65"/>
      <c r="J36" s="11"/>
    </row>
    <row r="37" spans="1:10" ht="15" customHeight="1" x14ac:dyDescent="0.35">
      <c r="A37" s="1005"/>
      <c r="B37" s="1006"/>
      <c r="C37" s="545"/>
      <c r="D37" s="545"/>
      <c r="E37" s="545"/>
      <c r="F37" s="545"/>
      <c r="G37" s="545"/>
      <c r="H37" s="545"/>
      <c r="I37" s="545"/>
      <c r="J37" s="11"/>
    </row>
    <row r="38" spans="1:10" ht="15" customHeight="1" x14ac:dyDescent="0.35">
      <c r="A38" s="1005"/>
      <c r="B38" s="1006"/>
      <c r="C38" s="545"/>
      <c r="D38" s="545"/>
      <c r="E38" s="545"/>
      <c r="F38" s="545"/>
      <c r="G38" s="545"/>
      <c r="H38" s="545"/>
      <c r="I38" s="545"/>
      <c r="J38" s="11"/>
    </row>
    <row r="39" spans="1:10" ht="15" customHeight="1" x14ac:dyDescent="0.35">
      <c r="A39" s="1005"/>
      <c r="B39" s="1006"/>
      <c r="C39" s="545"/>
      <c r="D39" s="545"/>
      <c r="E39" s="545"/>
      <c r="F39" s="545"/>
      <c r="G39" s="545"/>
      <c r="H39" s="545"/>
      <c r="I39" s="545"/>
      <c r="J39" s="11"/>
    </row>
    <row r="40" spans="1:10" ht="15" customHeight="1" x14ac:dyDescent="0.25">
      <c r="A40" s="546" t="s">
        <v>661</v>
      </c>
      <c r="B40" s="537"/>
      <c r="J40" s="11"/>
    </row>
    <row r="41" spans="1:10" ht="15" customHeight="1" x14ac:dyDescent="0.35">
      <c r="A41" s="554"/>
      <c r="B41" s="552"/>
      <c r="J41" s="11"/>
    </row>
    <row r="42" spans="1:10" ht="15" customHeight="1" x14ac:dyDescent="0.25">
      <c r="A42" s="551"/>
      <c r="B42" s="552"/>
      <c r="J42" s="11"/>
    </row>
    <row r="43" spans="1:10" ht="15" customHeight="1" x14ac:dyDescent="0.35">
      <c r="A43" s="553"/>
      <c r="B43" s="552"/>
      <c r="J43" s="11"/>
    </row>
    <row r="44" spans="1:10" ht="15" customHeight="1" x14ac:dyDescent="0.35">
      <c r="A44" s="553"/>
      <c r="B44" s="552"/>
      <c r="J44" s="11"/>
    </row>
    <row r="45" spans="1:10" ht="15" customHeight="1" x14ac:dyDescent="0.35">
      <c r="A45" s="555"/>
      <c r="B45" s="556"/>
      <c r="J45" s="11"/>
    </row>
    <row r="46" spans="1:10" ht="15" customHeight="1" x14ac:dyDescent="0.35">
      <c r="A46" s="548"/>
      <c r="B46" s="549"/>
      <c r="J46" s="11"/>
    </row>
    <row r="47" spans="1:10" ht="15" customHeight="1" x14ac:dyDescent="0.25">
      <c r="A47" s="551" t="s">
        <v>662</v>
      </c>
      <c r="B47" s="558" t="s">
        <v>663</v>
      </c>
      <c r="J47" s="11"/>
    </row>
    <row r="48" spans="1:10" ht="15" customHeight="1" x14ac:dyDescent="0.25">
      <c r="A48" s="557" t="s">
        <v>665</v>
      </c>
      <c r="B48" s="559" t="s">
        <v>664</v>
      </c>
      <c r="J48" s="11"/>
    </row>
    <row r="49" spans="1:10" ht="15" customHeight="1" x14ac:dyDescent="0.25">
      <c r="A49" s="546"/>
      <c r="B49" s="537"/>
      <c r="J49" s="11"/>
    </row>
    <row r="50" spans="1:10" ht="15" customHeight="1" x14ac:dyDescent="0.25">
      <c r="A50" s="557" t="s">
        <v>322</v>
      </c>
      <c r="B50" s="547"/>
      <c r="J50" s="11"/>
    </row>
    <row r="51" spans="1:10" x14ac:dyDescent="0.25">
      <c r="A51" s="11"/>
      <c r="J51" s="11"/>
    </row>
    <row r="52" spans="1:10" x14ac:dyDescent="0.25">
      <c r="A52" s="11"/>
      <c r="J52" s="11"/>
    </row>
    <row r="53" spans="1:10" x14ac:dyDescent="0.25">
      <c r="A53" s="11"/>
      <c r="J53" s="11"/>
    </row>
  </sheetData>
  <sheetProtection algorithmName="SHA-512" hashValue="XrhAsQPXpaJZBhLZ1527yr0edhP9LgzOsWMdp9burjZ7dsBY/UR0Wvw2YNeECSBdVysp4GKIbfJepNpTDUaLBg==" saltValue="TivDoON1dNAgUs9LH5cmJg==" spinCount="100000" sheet="1" formatColumns="0" formatRows="0"/>
  <mergeCells count="35">
    <mergeCell ref="N31:O31"/>
    <mergeCell ref="A30:B30"/>
    <mergeCell ref="A31:B31"/>
    <mergeCell ref="A32:B32"/>
    <mergeCell ref="A10:B10"/>
    <mergeCell ref="A29:B29"/>
    <mergeCell ref="A17:B17"/>
    <mergeCell ref="A18:B18"/>
    <mergeCell ref="A19:B19"/>
    <mergeCell ref="A20:B20"/>
    <mergeCell ref="A21:B21"/>
    <mergeCell ref="A22:B22"/>
    <mergeCell ref="A23:B23"/>
    <mergeCell ref="A24:B24"/>
    <mergeCell ref="A2:B2"/>
    <mergeCell ref="A3:B3"/>
    <mergeCell ref="A4:B4"/>
    <mergeCell ref="A5:B5"/>
    <mergeCell ref="A6:B6"/>
    <mergeCell ref="A39:B39"/>
    <mergeCell ref="A12:B12"/>
    <mergeCell ref="A13:B13"/>
    <mergeCell ref="A14:B14"/>
    <mergeCell ref="A15:B15"/>
    <mergeCell ref="A16:B16"/>
    <mergeCell ref="A38:B38"/>
    <mergeCell ref="A33:B33"/>
    <mergeCell ref="A34:B34"/>
    <mergeCell ref="A35:B35"/>
    <mergeCell ref="A36:B36"/>
    <mergeCell ref="A37:B37"/>
    <mergeCell ref="A25:B25"/>
    <mergeCell ref="A26:B26"/>
    <mergeCell ref="A27:B27"/>
    <mergeCell ref="A28:B28"/>
  </mergeCells>
  <hyperlinks>
    <hyperlink ref="A1" location="Index!D54" display="Back to Index"/>
  </hyperlinks>
  <printOptions horizontalCentered="1"/>
  <pageMargins left="0.39370078740157483" right="0.39370078740157483" top="0.74803149606299213" bottom="0.74803149606299213" header="0.31496062992125984" footer="0.31496062992125984"/>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F28"/>
  <sheetViews>
    <sheetView view="pageBreakPreview" zoomScaleNormal="100" zoomScaleSheetLayoutView="100" workbookViewId="0"/>
  </sheetViews>
  <sheetFormatPr defaultColWidth="9.140625" defaultRowHeight="15" x14ac:dyDescent="0.25"/>
  <cols>
    <col min="1" max="2" width="15.7109375" style="10" customWidth="1"/>
    <col min="3" max="3" width="10.7109375" style="10" customWidth="1"/>
    <col min="4" max="4" width="22.7109375" style="10" customWidth="1"/>
    <col min="5" max="6" width="34.7109375" style="10" customWidth="1"/>
    <col min="7" max="16384" width="9.140625" style="10"/>
  </cols>
  <sheetData>
    <row r="1" spans="1:6" ht="15.75" x14ac:dyDescent="0.25">
      <c r="A1" s="29" t="s">
        <v>691</v>
      </c>
    </row>
    <row r="2" spans="1:6" x14ac:dyDescent="0.25">
      <c r="A2" s="736" t="str">
        <f>'Data Entry'!C5</f>
        <v>ABC &amp; Co., Chartered Accountants</v>
      </c>
      <c r="B2" s="736"/>
      <c r="C2" s="736"/>
      <c r="D2" s="1023" t="str">
        <f>'Data Entry'!B19&amp;": - "&amp;'Data Entry'!C19</f>
        <v>Financial Year: - 2025-26</v>
      </c>
      <c r="E2" s="1023"/>
      <c r="F2" s="3" t="s">
        <v>380</v>
      </c>
    </row>
    <row r="3" spans="1:6" x14ac:dyDescent="0.25">
      <c r="A3" s="560"/>
      <c r="B3" s="560"/>
      <c r="C3" s="560"/>
      <c r="D3" s="560"/>
      <c r="E3" s="560"/>
      <c r="F3" s="560"/>
    </row>
    <row r="4" spans="1:6" x14ac:dyDescent="0.25">
      <c r="A4" s="561" t="s">
        <v>325</v>
      </c>
      <c r="B4" s="562" t="str">
        <f>'Data Entry'!C10</f>
        <v>PQR Trading Company</v>
      </c>
      <c r="C4" s="560"/>
      <c r="D4" s="560"/>
      <c r="E4" s="565" t="s">
        <v>378</v>
      </c>
      <c r="F4" s="566" t="s">
        <v>377</v>
      </c>
    </row>
    <row r="5" spans="1:6" x14ac:dyDescent="0.25">
      <c r="A5" s="561"/>
      <c r="B5" s="563"/>
      <c r="C5" s="11"/>
      <c r="D5" s="11"/>
      <c r="E5" s="11"/>
      <c r="F5" s="11"/>
    </row>
    <row r="6" spans="1:6" ht="30" x14ac:dyDescent="0.25">
      <c r="A6" s="564" t="s">
        <v>376</v>
      </c>
      <c r="B6" s="564" t="s">
        <v>312</v>
      </c>
      <c r="C6" s="564" t="s">
        <v>313</v>
      </c>
      <c r="D6" s="564" t="s">
        <v>314</v>
      </c>
      <c r="E6" s="564" t="s">
        <v>315</v>
      </c>
      <c r="F6" s="564" t="s">
        <v>316</v>
      </c>
    </row>
    <row r="7" spans="1:6" x14ac:dyDescent="0.25">
      <c r="A7" s="567"/>
      <c r="B7" s="567"/>
      <c r="C7" s="568"/>
      <c r="D7" s="568"/>
      <c r="E7" s="568"/>
      <c r="F7" s="568"/>
    </row>
    <row r="8" spans="1:6" x14ac:dyDescent="0.25">
      <c r="A8" s="569"/>
      <c r="B8" s="569"/>
      <c r="C8" s="570"/>
      <c r="D8" s="570"/>
      <c r="E8" s="570"/>
      <c r="F8" s="570"/>
    </row>
    <row r="9" spans="1:6" x14ac:dyDescent="0.25">
      <c r="A9" s="569"/>
      <c r="B9" s="569"/>
      <c r="C9" s="570"/>
      <c r="D9" s="570"/>
      <c r="E9" s="570"/>
      <c r="F9" s="570"/>
    </row>
    <row r="10" spans="1:6" x14ac:dyDescent="0.25">
      <c r="A10" s="569"/>
      <c r="B10" s="569"/>
      <c r="C10" s="570"/>
      <c r="D10" s="570"/>
      <c r="E10" s="570"/>
      <c r="F10" s="570"/>
    </row>
    <row r="11" spans="1:6" x14ac:dyDescent="0.25">
      <c r="A11" s="569"/>
      <c r="B11" s="569"/>
      <c r="C11" s="570"/>
      <c r="D11" s="570"/>
      <c r="E11" s="570"/>
      <c r="F11" s="570"/>
    </row>
    <row r="12" spans="1:6" x14ac:dyDescent="0.25">
      <c r="A12" s="569"/>
      <c r="B12" s="569"/>
      <c r="C12" s="570"/>
      <c r="D12" s="570"/>
      <c r="E12" s="570"/>
      <c r="F12" s="570"/>
    </row>
    <row r="13" spans="1:6" x14ac:dyDescent="0.25">
      <c r="A13" s="569"/>
      <c r="B13" s="569"/>
      <c r="C13" s="570"/>
      <c r="D13" s="570"/>
      <c r="E13" s="570"/>
      <c r="F13" s="570"/>
    </row>
    <row r="14" spans="1:6" x14ac:dyDescent="0.25">
      <c r="A14" s="569"/>
      <c r="B14" s="569"/>
      <c r="C14" s="570"/>
      <c r="D14" s="570"/>
      <c r="E14" s="570"/>
      <c r="F14" s="570"/>
    </row>
    <row r="15" spans="1:6" x14ac:dyDescent="0.25">
      <c r="A15" s="569"/>
      <c r="B15" s="569"/>
      <c r="C15" s="570"/>
      <c r="D15" s="570"/>
      <c r="E15" s="570"/>
      <c r="F15" s="570"/>
    </row>
    <row r="16" spans="1:6" x14ac:dyDescent="0.25">
      <c r="A16" s="569"/>
      <c r="B16" s="569"/>
      <c r="C16" s="570"/>
      <c r="D16" s="570"/>
      <c r="E16" s="570"/>
      <c r="F16" s="570"/>
    </row>
    <row r="17" spans="1:6" x14ac:dyDescent="0.25">
      <c r="A17" s="569"/>
      <c r="B17" s="569"/>
      <c r="C17" s="570"/>
      <c r="D17" s="570"/>
      <c r="E17" s="570"/>
      <c r="F17" s="570"/>
    </row>
    <row r="18" spans="1:6" x14ac:dyDescent="0.25">
      <c r="A18" s="569"/>
      <c r="B18" s="569"/>
      <c r="C18" s="570"/>
      <c r="D18" s="570"/>
      <c r="E18" s="570"/>
      <c r="F18" s="570"/>
    </row>
    <row r="19" spans="1:6" x14ac:dyDescent="0.25">
      <c r="A19" s="569"/>
      <c r="B19" s="569"/>
      <c r="C19" s="570"/>
      <c r="D19" s="570"/>
      <c r="E19" s="570"/>
      <c r="F19" s="570"/>
    </row>
    <row r="20" spans="1:6" x14ac:dyDescent="0.25">
      <c r="A20" s="569"/>
      <c r="B20" s="569"/>
      <c r="C20" s="570"/>
      <c r="D20" s="570"/>
      <c r="E20" s="570"/>
      <c r="F20" s="570"/>
    </row>
    <row r="21" spans="1:6" x14ac:dyDescent="0.25">
      <c r="A21" s="569"/>
      <c r="B21" s="569"/>
      <c r="C21" s="570"/>
      <c r="D21" s="570"/>
      <c r="E21" s="570"/>
      <c r="F21" s="570"/>
    </row>
    <row r="22" spans="1:6" x14ac:dyDescent="0.25">
      <c r="A22" s="570"/>
      <c r="B22" s="570"/>
      <c r="C22" s="570"/>
      <c r="D22" s="570"/>
      <c r="E22" s="570"/>
      <c r="F22" s="570"/>
    </row>
    <row r="23" spans="1:6" x14ac:dyDescent="0.25">
      <c r="A23" s="570"/>
      <c r="B23" s="570"/>
      <c r="C23" s="570"/>
      <c r="D23" s="570"/>
      <c r="E23" s="570"/>
      <c r="F23" s="570"/>
    </row>
    <row r="24" spans="1:6" x14ac:dyDescent="0.25">
      <c r="A24" s="571"/>
      <c r="B24" s="571"/>
      <c r="C24" s="571"/>
      <c r="D24" s="571"/>
      <c r="E24" s="571"/>
      <c r="F24" s="571"/>
    </row>
    <row r="25" spans="1:6" x14ac:dyDescent="0.25">
      <c r="A25" s="571"/>
      <c r="B25" s="571"/>
      <c r="C25" s="571"/>
      <c r="D25" s="571"/>
      <c r="E25" s="571"/>
      <c r="F25" s="571"/>
    </row>
    <row r="26" spans="1:6" x14ac:dyDescent="0.25">
      <c r="A26" s="572" t="s">
        <v>317</v>
      </c>
      <c r="B26" s="573"/>
      <c r="C26" s="571" t="s">
        <v>318</v>
      </c>
      <c r="D26" s="574" t="s">
        <v>772</v>
      </c>
      <c r="E26" s="66"/>
      <c r="F26" s="575" t="s">
        <v>327</v>
      </c>
    </row>
    <row r="27" spans="1:6" x14ac:dyDescent="0.25">
      <c r="A27" s="571" t="s">
        <v>319</v>
      </c>
      <c r="B27" s="571"/>
      <c r="C27" s="66"/>
      <c r="D27" s="576" t="s">
        <v>320</v>
      </c>
      <c r="E27" s="66"/>
      <c r="F27" s="571" t="s">
        <v>321</v>
      </c>
    </row>
    <row r="28" spans="1:6" x14ac:dyDescent="0.25">
      <c r="A28" s="571" t="s">
        <v>322</v>
      </c>
      <c r="B28" s="571"/>
      <c r="C28" s="66"/>
      <c r="D28" s="576" t="s">
        <v>323</v>
      </c>
      <c r="E28" s="66"/>
      <c r="F28" s="571" t="s">
        <v>322</v>
      </c>
    </row>
  </sheetData>
  <sheetProtection algorithmName="SHA-512" hashValue="WnuwIOKkVk6D/dDCf4Mleb7CjTetXOiJJLdioFBY7Mpas+sqIZu37EO1bss+P3D0lEzsHZUdHO/FPGwA9zZ5BA==" saltValue="9HEwwWOGGR6xt1jRCejwPQ==" spinCount="100000" sheet="1" formatColumns="0" formatRows="0" insertRows="0"/>
  <mergeCells count="2">
    <mergeCell ref="A2:C2"/>
    <mergeCell ref="D2:E2"/>
  </mergeCells>
  <hyperlinks>
    <hyperlink ref="A1" location="Index!D55" display="Back to Index"/>
  </hyperlinks>
  <pageMargins left="0.39370078740157483" right="0.39370078740157483" top="0.59055118110236227" bottom="0.59055118110236227" header="0.31496062992125984" footer="0.31496062992125984"/>
  <pageSetup paperSize="9"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D37"/>
  <sheetViews>
    <sheetView view="pageBreakPreview" zoomScaleNormal="100" zoomScaleSheetLayoutView="100" workbookViewId="0"/>
  </sheetViews>
  <sheetFormatPr defaultColWidth="9.140625" defaultRowHeight="15" x14ac:dyDescent="0.25"/>
  <cols>
    <col min="1" max="1" width="8.7109375" style="10" customWidth="1"/>
    <col min="2" max="2" width="34" style="10" customWidth="1"/>
    <col min="3" max="3" width="13" style="10" customWidth="1"/>
    <col min="4" max="4" width="24.5703125" style="10" customWidth="1"/>
    <col min="5" max="16384" width="9.140625" style="10"/>
  </cols>
  <sheetData>
    <row r="1" spans="1:4" ht="15.75" x14ac:dyDescent="0.25">
      <c r="A1" s="29" t="s">
        <v>691</v>
      </c>
    </row>
    <row r="2" spans="1:4" x14ac:dyDescent="0.25">
      <c r="A2" s="736" t="str">
        <f>'Data Entry'!C5</f>
        <v>ABC &amp; Co., Chartered Accountants</v>
      </c>
      <c r="B2" s="736"/>
      <c r="C2" s="736"/>
      <c r="D2" s="736"/>
    </row>
    <row r="3" spans="1:4" x14ac:dyDescent="0.25">
      <c r="A3" s="736" t="s">
        <v>328</v>
      </c>
      <c r="B3" s="736"/>
      <c r="C3" s="736"/>
      <c r="D3" s="736"/>
    </row>
    <row r="4" spans="1:4" x14ac:dyDescent="0.25">
      <c r="A4" s="1024" t="s">
        <v>334</v>
      </c>
      <c r="B4" s="1024"/>
      <c r="C4" s="1024"/>
      <c r="D4" s="1024"/>
    </row>
    <row r="5" spans="1:4" x14ac:dyDescent="0.25">
      <c r="A5" s="9"/>
      <c r="B5" s="9"/>
      <c r="C5" s="9"/>
      <c r="D5" s="9"/>
    </row>
    <row r="6" spans="1:4" x14ac:dyDescent="0.25">
      <c r="A6" s="577" t="s">
        <v>325</v>
      </c>
      <c r="B6" s="64" t="str">
        <f>'Data Entry'!C10</f>
        <v>PQR Trading Company</v>
      </c>
      <c r="C6" s="9"/>
      <c r="D6" s="9"/>
    </row>
    <row r="7" spans="1:4" x14ac:dyDescent="0.25">
      <c r="A7" s="577" t="s">
        <v>326</v>
      </c>
      <c r="B7" s="64" t="str">
        <f>'Data Entry'!C19</f>
        <v>2025-26</v>
      </c>
      <c r="C7" s="9"/>
      <c r="D7" s="9"/>
    </row>
    <row r="8" spans="1:4" x14ac:dyDescent="0.25">
      <c r="A8" s="577"/>
      <c r="B8" s="64"/>
      <c r="C8" s="9"/>
      <c r="D8" s="9"/>
    </row>
    <row r="9" spans="1:4" ht="30" customHeight="1" x14ac:dyDescent="0.25">
      <c r="A9" s="578" t="s">
        <v>674</v>
      </c>
      <c r="B9" s="578" t="s">
        <v>329</v>
      </c>
      <c r="C9" s="578" t="s">
        <v>340</v>
      </c>
      <c r="D9" s="578" t="s">
        <v>306</v>
      </c>
    </row>
    <row r="10" spans="1:4" ht="20.100000000000001" customHeight="1" x14ac:dyDescent="0.25">
      <c r="A10" s="1026" t="s">
        <v>336</v>
      </c>
      <c r="B10" s="1027"/>
      <c r="C10" s="1027"/>
      <c r="D10" s="1028"/>
    </row>
    <row r="11" spans="1:4" ht="20.100000000000001" customHeight="1" x14ac:dyDescent="0.25">
      <c r="A11" s="58">
        <v>1</v>
      </c>
      <c r="B11" s="58">
        <v>500</v>
      </c>
      <c r="C11" s="584">
        <v>0</v>
      </c>
      <c r="D11" s="579">
        <f>C11*B11</f>
        <v>0</v>
      </c>
    </row>
    <row r="12" spans="1:4" ht="20.100000000000001" customHeight="1" x14ac:dyDescent="0.25">
      <c r="A12" s="58">
        <f>A11+1</f>
        <v>2</v>
      </c>
      <c r="B12" s="58">
        <v>200</v>
      </c>
      <c r="C12" s="584">
        <v>0</v>
      </c>
      <c r="D12" s="579">
        <f t="shared" ref="D12:D17" si="0">C12*B12</f>
        <v>0</v>
      </c>
    </row>
    <row r="13" spans="1:4" ht="20.100000000000001" customHeight="1" x14ac:dyDescent="0.25">
      <c r="A13" s="58">
        <f t="shared" ref="A13:A17" si="1">A12+1</f>
        <v>3</v>
      </c>
      <c r="B13" s="58">
        <v>100</v>
      </c>
      <c r="C13" s="584">
        <v>0</v>
      </c>
      <c r="D13" s="579">
        <f t="shared" si="0"/>
        <v>0</v>
      </c>
    </row>
    <row r="14" spans="1:4" ht="20.100000000000001" customHeight="1" x14ac:dyDescent="0.25">
      <c r="A14" s="58">
        <f t="shared" si="1"/>
        <v>4</v>
      </c>
      <c r="B14" s="58">
        <v>50</v>
      </c>
      <c r="C14" s="584">
        <v>0</v>
      </c>
      <c r="D14" s="579">
        <f t="shared" si="0"/>
        <v>0</v>
      </c>
    </row>
    <row r="15" spans="1:4" ht="20.100000000000001" customHeight="1" x14ac:dyDescent="0.25">
      <c r="A15" s="58">
        <f t="shared" si="1"/>
        <v>5</v>
      </c>
      <c r="B15" s="58">
        <v>20</v>
      </c>
      <c r="C15" s="584">
        <v>0</v>
      </c>
      <c r="D15" s="579">
        <f t="shared" si="0"/>
        <v>0</v>
      </c>
    </row>
    <row r="16" spans="1:4" ht="20.100000000000001" customHeight="1" x14ac:dyDescent="0.25">
      <c r="A16" s="58">
        <f t="shared" si="1"/>
        <v>6</v>
      </c>
      <c r="B16" s="58">
        <v>10</v>
      </c>
      <c r="C16" s="584">
        <v>0</v>
      </c>
      <c r="D16" s="579">
        <f t="shared" si="0"/>
        <v>0</v>
      </c>
    </row>
    <row r="17" spans="1:4" ht="20.100000000000001" customHeight="1" x14ac:dyDescent="0.25">
      <c r="A17" s="58">
        <f t="shared" si="1"/>
        <v>7</v>
      </c>
      <c r="B17" s="58">
        <v>5</v>
      </c>
      <c r="C17" s="584">
        <v>0</v>
      </c>
      <c r="D17" s="579">
        <f t="shared" si="0"/>
        <v>0</v>
      </c>
    </row>
    <row r="18" spans="1:4" ht="20.100000000000001" customHeight="1" x14ac:dyDescent="0.25">
      <c r="A18" s="1025" t="s">
        <v>335</v>
      </c>
      <c r="B18" s="1025"/>
      <c r="C18" s="1025"/>
      <c r="D18" s="580">
        <f>SUM(D11:D17)</f>
        <v>0</v>
      </c>
    </row>
    <row r="19" spans="1:4" ht="20.100000000000001" customHeight="1" x14ac:dyDescent="0.25">
      <c r="A19" s="1025" t="s">
        <v>330</v>
      </c>
      <c r="B19" s="1025"/>
      <c r="C19" s="1025"/>
      <c r="D19" s="1025"/>
    </row>
    <row r="20" spans="1:4" ht="20.100000000000001" customHeight="1" x14ac:dyDescent="0.25">
      <c r="A20" s="58">
        <f>A17+1</f>
        <v>8</v>
      </c>
      <c r="B20" s="58">
        <v>20</v>
      </c>
      <c r="C20" s="584">
        <v>0</v>
      </c>
      <c r="D20" s="579">
        <f>B20*C20</f>
        <v>0</v>
      </c>
    </row>
    <row r="21" spans="1:4" ht="20.100000000000001" customHeight="1" x14ac:dyDescent="0.25">
      <c r="A21" s="58">
        <f>A20+1</f>
        <v>9</v>
      </c>
      <c r="B21" s="58">
        <v>10</v>
      </c>
      <c r="C21" s="584">
        <v>0</v>
      </c>
      <c r="D21" s="579">
        <f t="shared" ref="D21:D24" si="2">B21*C21</f>
        <v>0</v>
      </c>
    </row>
    <row r="22" spans="1:4" ht="20.100000000000001" customHeight="1" x14ac:dyDescent="0.25">
      <c r="A22" s="58">
        <f>A21+1</f>
        <v>10</v>
      </c>
      <c r="B22" s="58">
        <v>5</v>
      </c>
      <c r="C22" s="584">
        <v>0</v>
      </c>
      <c r="D22" s="579">
        <f t="shared" si="2"/>
        <v>0</v>
      </c>
    </row>
    <row r="23" spans="1:4" ht="20.100000000000001" customHeight="1" x14ac:dyDescent="0.25">
      <c r="A23" s="58">
        <f t="shared" ref="A23:A24" si="3">A22+1</f>
        <v>11</v>
      </c>
      <c r="B23" s="58">
        <v>2</v>
      </c>
      <c r="C23" s="584">
        <v>0</v>
      </c>
      <c r="D23" s="579">
        <f t="shared" si="2"/>
        <v>0</v>
      </c>
    </row>
    <row r="24" spans="1:4" ht="20.100000000000001" customHeight="1" x14ac:dyDescent="0.25">
      <c r="A24" s="58">
        <f t="shared" si="3"/>
        <v>12</v>
      </c>
      <c r="B24" s="58">
        <v>1</v>
      </c>
      <c r="C24" s="584">
        <v>0</v>
      </c>
      <c r="D24" s="579">
        <f t="shared" si="2"/>
        <v>0</v>
      </c>
    </row>
    <row r="25" spans="1:4" ht="20.100000000000001" customHeight="1" x14ac:dyDescent="0.25">
      <c r="A25" s="1026" t="s">
        <v>335</v>
      </c>
      <c r="B25" s="1027"/>
      <c r="C25" s="1028"/>
      <c r="D25" s="581">
        <f>SUM(D20:D24)</f>
        <v>0</v>
      </c>
    </row>
    <row r="26" spans="1:4" ht="20.100000000000001" customHeight="1" x14ac:dyDescent="0.25">
      <c r="A26" s="1025" t="s">
        <v>337</v>
      </c>
      <c r="B26" s="1025"/>
      <c r="C26" s="1025"/>
      <c r="D26" s="582">
        <f>D18+D25</f>
        <v>0</v>
      </c>
    </row>
    <row r="27" spans="1:4" ht="20.100000000000001" customHeight="1" x14ac:dyDescent="0.25">
      <c r="A27" s="1025" t="s">
        <v>339</v>
      </c>
      <c r="B27" s="1025"/>
      <c r="C27" s="1025"/>
      <c r="D27" s="585">
        <v>0</v>
      </c>
    </row>
    <row r="28" spans="1:4" ht="20.100000000000001" customHeight="1" x14ac:dyDescent="0.25">
      <c r="A28" s="1025" t="s">
        <v>338</v>
      </c>
      <c r="B28" s="1025"/>
      <c r="C28" s="1025"/>
      <c r="D28" s="582">
        <f>D26-D27</f>
        <v>0</v>
      </c>
    </row>
    <row r="29" spans="1:4" ht="20.100000000000001" customHeight="1" x14ac:dyDescent="0.25">
      <c r="A29" s="42"/>
      <c r="B29" s="42"/>
      <c r="C29" s="42"/>
      <c r="D29" s="460"/>
    </row>
    <row r="30" spans="1:4" x14ac:dyDescent="0.25">
      <c r="A30" s="9"/>
      <c r="B30" s="9"/>
      <c r="C30" s="9"/>
      <c r="D30" s="583"/>
    </row>
    <row r="31" spans="1:4" x14ac:dyDescent="0.25">
      <c r="A31" s="9"/>
      <c r="B31" s="9"/>
      <c r="C31" s="9"/>
      <c r="D31" s="583"/>
    </row>
    <row r="32" spans="1:4" x14ac:dyDescent="0.25">
      <c r="A32" s="46" t="s">
        <v>331</v>
      </c>
      <c r="B32" s="11"/>
      <c r="C32" s="11"/>
      <c r="D32" s="11"/>
    </row>
    <row r="33" spans="1:4" x14ac:dyDescent="0.25">
      <c r="A33" s="66" t="s">
        <v>747</v>
      </c>
      <c r="B33" s="11"/>
      <c r="C33" s="11"/>
      <c r="D33" s="586" t="s">
        <v>746</v>
      </c>
    </row>
    <row r="34" spans="1:4" x14ac:dyDescent="0.25">
      <c r="A34" s="66" t="s">
        <v>665</v>
      </c>
      <c r="B34" s="11"/>
      <c r="C34" s="11"/>
      <c r="D34" s="9" t="s">
        <v>332</v>
      </c>
    </row>
    <row r="35" spans="1:4" x14ac:dyDescent="0.25">
      <c r="A35" s="11"/>
      <c r="B35" s="11"/>
      <c r="C35" s="11"/>
      <c r="D35" s="11"/>
    </row>
    <row r="36" spans="1:4" x14ac:dyDescent="0.25">
      <c r="A36" s="3" t="s">
        <v>333</v>
      </c>
      <c r="B36" s="11"/>
      <c r="C36" s="11"/>
      <c r="D36" s="11"/>
    </row>
    <row r="37" spans="1:4" x14ac:dyDescent="0.25">
      <c r="A37" s="3" t="s">
        <v>341</v>
      </c>
      <c r="B37" s="11"/>
      <c r="C37" s="11"/>
      <c r="D37" s="11"/>
    </row>
  </sheetData>
  <sheetProtection algorithmName="SHA-512" hashValue="TlvRoaZ3ueupOMOSIIP3rCN37PLuj8BpByEwEfONcHoAx0ZP388Xg6g1OxrtxSt7czNcZ8gfZb5Oit0tsNswGA==" saltValue="7CPBmY/zRMEC2Y55ftK2Rg==" spinCount="100000" sheet="1" formatColumns="0"/>
  <mergeCells count="10">
    <mergeCell ref="A28:C28"/>
    <mergeCell ref="A25:C25"/>
    <mergeCell ref="A10:D10"/>
    <mergeCell ref="A19:D19"/>
    <mergeCell ref="A26:C26"/>
    <mergeCell ref="A3:D3"/>
    <mergeCell ref="A2:D2"/>
    <mergeCell ref="A4:D4"/>
    <mergeCell ref="A18:C18"/>
    <mergeCell ref="A27:C27"/>
  </mergeCells>
  <hyperlinks>
    <hyperlink ref="A1" location="Index!D56" display="Back to Index"/>
  </hyperlinks>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V310"/>
  <sheetViews>
    <sheetView view="pageBreakPreview" zoomScaleNormal="100" zoomScaleSheetLayoutView="100" workbookViewId="0"/>
  </sheetViews>
  <sheetFormatPr defaultColWidth="9.140625" defaultRowHeight="15" x14ac:dyDescent="0.25"/>
  <cols>
    <col min="1" max="1" width="5.85546875" style="10" customWidth="1"/>
    <col min="2" max="2" width="10.85546875" style="10" customWidth="1"/>
    <col min="3" max="5" width="5.85546875" style="10" customWidth="1"/>
    <col min="6" max="6" width="5.7109375" style="10" customWidth="1"/>
    <col min="7" max="11" width="8.28515625" style="10" customWidth="1"/>
    <col min="12" max="12" width="8.7109375" style="10" customWidth="1"/>
    <col min="13" max="16384" width="9.140625" style="10"/>
  </cols>
  <sheetData>
    <row r="1" spans="1:12" ht="15.75" x14ac:dyDescent="0.25">
      <c r="A1" s="29" t="s">
        <v>691</v>
      </c>
    </row>
    <row r="2" spans="1:12" x14ac:dyDescent="0.25">
      <c r="A2" s="1030"/>
      <c r="B2" s="1030"/>
      <c r="C2" s="1030"/>
      <c r="D2" s="1030"/>
      <c r="E2" s="1030"/>
      <c r="F2" s="1030"/>
      <c r="G2" s="1030"/>
      <c r="H2" s="1030"/>
      <c r="I2" s="1030"/>
      <c r="J2" s="1030"/>
      <c r="K2" s="1030"/>
      <c r="L2" s="1030"/>
    </row>
    <row r="3" spans="1:12" ht="18.75" x14ac:dyDescent="0.3">
      <c r="A3" s="1069" t="str">
        <f>'Data Entry'!C10</f>
        <v>PQR Trading Company</v>
      </c>
      <c r="B3" s="1069"/>
      <c r="C3" s="1069"/>
      <c r="D3" s="1069"/>
      <c r="E3" s="1069"/>
      <c r="F3" s="1069"/>
      <c r="G3" s="1069"/>
      <c r="H3" s="1069"/>
      <c r="I3" s="1069"/>
      <c r="J3" s="1069"/>
      <c r="K3" s="1069"/>
      <c r="L3" s="1069"/>
    </row>
    <row r="4" spans="1:12" ht="30" customHeight="1" x14ac:dyDescent="0.25">
      <c r="A4" s="1070" t="str">
        <f>'Data Entry'!C11</f>
        <v>Mayfair Towers, Shivaji Nagar, Wakdewadi, Pune - 411016, Maharashtra, India.</v>
      </c>
      <c r="B4" s="1070"/>
      <c r="C4" s="1070"/>
      <c r="D4" s="1070"/>
      <c r="E4" s="1070"/>
      <c r="F4" s="1070"/>
      <c r="G4" s="1070"/>
      <c r="H4" s="1070"/>
      <c r="I4" s="1070"/>
      <c r="J4" s="1070"/>
      <c r="K4" s="1070"/>
      <c r="L4" s="1070"/>
    </row>
    <row r="5" spans="1:12" x14ac:dyDescent="0.25">
      <c r="A5" s="1023"/>
      <c r="B5" s="1023"/>
      <c r="C5" s="1023"/>
      <c r="D5" s="1023"/>
      <c r="E5" s="1023"/>
      <c r="F5" s="1023"/>
      <c r="G5" s="1023"/>
      <c r="H5" s="1023"/>
      <c r="I5" s="1023"/>
      <c r="J5" s="1023"/>
      <c r="K5" s="1023"/>
      <c r="L5" s="1023"/>
    </row>
    <row r="6" spans="1:12" x14ac:dyDescent="0.25">
      <c r="A6" s="1023"/>
      <c r="B6" s="1023"/>
      <c r="C6" s="1023"/>
      <c r="D6" s="1023"/>
      <c r="E6" s="1023"/>
      <c r="F6" s="1023"/>
      <c r="G6" s="1023"/>
      <c r="H6" s="1023"/>
      <c r="I6" s="1023"/>
      <c r="J6" s="1023"/>
      <c r="K6" s="1023"/>
      <c r="L6" s="1023"/>
    </row>
    <row r="7" spans="1:12" x14ac:dyDescent="0.25">
      <c r="A7" s="1064" t="s">
        <v>333</v>
      </c>
      <c r="B7" s="1064"/>
      <c r="C7" s="1064"/>
      <c r="D7" s="1064"/>
      <c r="E7" s="1064"/>
      <c r="F7" s="1064"/>
      <c r="G7" s="1064"/>
      <c r="H7" s="1064"/>
      <c r="I7" s="1064"/>
      <c r="J7" s="1064"/>
      <c r="K7" s="1064"/>
      <c r="L7" s="1064"/>
    </row>
    <row r="8" spans="1:12" x14ac:dyDescent="0.25">
      <c r="A8" s="11"/>
      <c r="B8" s="1068"/>
      <c r="C8" s="1068"/>
      <c r="D8" s="1068"/>
      <c r="E8" s="1068"/>
      <c r="F8" s="1068"/>
      <c r="G8" s="1068"/>
      <c r="H8" s="1068"/>
      <c r="I8" s="1068"/>
      <c r="J8" s="1068"/>
      <c r="K8" s="1068"/>
      <c r="L8" s="1068"/>
    </row>
    <row r="9" spans="1:12" x14ac:dyDescent="0.25">
      <c r="A9" s="1031" t="s">
        <v>440</v>
      </c>
      <c r="B9" s="1031"/>
      <c r="C9" s="1031"/>
      <c r="D9" s="1031"/>
      <c r="E9" s="1031"/>
      <c r="F9" s="1031"/>
      <c r="G9" s="1031"/>
      <c r="H9" s="1031"/>
      <c r="I9" s="1031"/>
      <c r="J9" s="1031"/>
      <c r="K9" s="1031"/>
      <c r="L9" s="1031"/>
    </row>
    <row r="10" spans="1:12" x14ac:dyDescent="0.25">
      <c r="A10" s="46" t="str">
        <f>'Data Entry'!C5</f>
        <v>ABC &amp; Co., Chartered Accountants</v>
      </c>
      <c r="C10" s="11"/>
      <c r="D10" s="11"/>
      <c r="E10" s="11"/>
      <c r="F10" s="11"/>
      <c r="G10" s="11"/>
      <c r="H10" s="11"/>
      <c r="I10" s="11"/>
      <c r="J10" s="11"/>
      <c r="K10" s="11"/>
      <c r="L10" s="11"/>
    </row>
    <row r="11" spans="1:12" ht="30" customHeight="1" x14ac:dyDescent="0.25">
      <c r="A11" s="1061" t="str">
        <f>'Data Entry'!C6</f>
        <v>1151, Shreeban, Opp Police Ground, Shivaji Nagar, Pune - 411016, Maharashtra, Pune.</v>
      </c>
      <c r="B11" s="1061"/>
      <c r="C11" s="1061"/>
      <c r="D11" s="1061"/>
      <c r="E11" s="63"/>
      <c r="F11" s="11"/>
      <c r="G11" s="11"/>
      <c r="H11" s="11"/>
      <c r="I11" s="11"/>
      <c r="J11" s="11"/>
      <c r="K11" s="11"/>
      <c r="L11" s="11"/>
    </row>
    <row r="12" spans="1:12" ht="30" customHeight="1" x14ac:dyDescent="0.25">
      <c r="A12" s="1061"/>
      <c r="B12" s="1061"/>
      <c r="C12" s="1061"/>
      <c r="D12" s="1061"/>
      <c r="E12" s="589"/>
      <c r="F12" s="589"/>
      <c r="G12" s="589"/>
      <c r="H12" s="589"/>
      <c r="I12" s="589"/>
      <c r="J12" s="589"/>
      <c r="K12" s="589"/>
      <c r="L12" s="589"/>
    </row>
    <row r="13" spans="1:12" x14ac:dyDescent="0.25">
      <c r="A13" s="11"/>
      <c r="B13" s="1068"/>
      <c r="C13" s="1068"/>
      <c r="D13" s="1068"/>
      <c r="E13" s="1068"/>
      <c r="F13" s="1068"/>
      <c r="G13" s="1068"/>
      <c r="H13" s="1068"/>
      <c r="I13" s="1068"/>
      <c r="J13" s="1068"/>
      <c r="K13" s="1068"/>
      <c r="L13" s="1068"/>
    </row>
    <row r="14" spans="1:12" x14ac:dyDescent="0.25">
      <c r="A14" s="1076" t="s">
        <v>821</v>
      </c>
      <c r="B14" s="1076"/>
      <c r="C14" s="1076"/>
      <c r="D14" s="1076"/>
      <c r="E14" s="1076"/>
      <c r="F14" s="1076"/>
      <c r="G14" s="1076"/>
      <c r="H14" s="1076"/>
      <c r="I14" s="1076"/>
      <c r="J14" s="1076"/>
      <c r="K14" s="1076"/>
      <c r="L14" s="1076"/>
    </row>
    <row r="15" spans="1:12" x14ac:dyDescent="0.25">
      <c r="A15" s="11"/>
      <c r="B15" s="1068"/>
      <c r="C15" s="1068"/>
      <c r="D15" s="1068"/>
      <c r="E15" s="1068"/>
      <c r="F15" s="1068"/>
      <c r="G15" s="1068"/>
      <c r="H15" s="1068"/>
      <c r="I15" s="1068"/>
      <c r="J15" s="1068"/>
      <c r="K15" s="1068"/>
      <c r="L15" s="1068"/>
    </row>
    <row r="16" spans="1:12" x14ac:dyDescent="0.25">
      <c r="A16" s="11"/>
      <c r="B16" s="1068"/>
      <c r="C16" s="1068"/>
      <c r="D16" s="1068"/>
      <c r="E16" s="1068"/>
      <c r="F16" s="1068"/>
      <c r="G16" s="1068"/>
      <c r="H16" s="1068"/>
      <c r="I16" s="1068"/>
      <c r="J16" s="1068"/>
      <c r="K16" s="1068"/>
      <c r="L16" s="1068"/>
    </row>
    <row r="17" spans="1:12" x14ac:dyDescent="0.25">
      <c r="A17" s="1071" t="s">
        <v>748</v>
      </c>
      <c r="B17" s="1071"/>
      <c r="C17" s="1071"/>
      <c r="D17" s="1071"/>
      <c r="E17" s="1071"/>
      <c r="F17" s="1071"/>
      <c r="G17" s="1071"/>
      <c r="H17" s="1071"/>
      <c r="I17" s="1071"/>
      <c r="J17" s="1071"/>
      <c r="K17" s="1071"/>
      <c r="L17" s="1071"/>
    </row>
    <row r="18" spans="1:12" x14ac:dyDescent="0.25">
      <c r="A18" s="1030"/>
      <c r="B18" s="1030"/>
      <c r="C18" s="1030"/>
      <c r="D18" s="1030"/>
      <c r="E18" s="1030"/>
      <c r="F18" s="1030"/>
      <c r="G18" s="1030"/>
      <c r="H18" s="1030"/>
      <c r="I18" s="1030"/>
      <c r="J18" s="1030"/>
      <c r="K18" s="1030"/>
      <c r="L18" s="1030"/>
    </row>
    <row r="19" spans="1:12" ht="15" customHeight="1" x14ac:dyDescent="0.25">
      <c r="A19" s="1034" t="s">
        <v>822</v>
      </c>
      <c r="B19" s="1034"/>
      <c r="C19" s="1034"/>
      <c r="D19" s="1034"/>
      <c r="E19" s="1034"/>
      <c r="F19" s="1034"/>
      <c r="G19" s="1034"/>
      <c r="H19" s="1034"/>
      <c r="I19" s="1034"/>
      <c r="J19" s="1034"/>
      <c r="K19" s="1034"/>
      <c r="L19" s="1034"/>
    </row>
    <row r="20" spans="1:12" x14ac:dyDescent="0.25">
      <c r="A20" s="1034"/>
      <c r="B20" s="1034"/>
      <c r="C20" s="1034"/>
      <c r="D20" s="1034"/>
      <c r="E20" s="1034"/>
      <c r="F20" s="1034"/>
      <c r="G20" s="1034"/>
      <c r="H20" s="1034"/>
      <c r="I20" s="1034"/>
      <c r="J20" s="1034"/>
      <c r="K20" s="1034"/>
      <c r="L20" s="1034"/>
    </row>
    <row r="21" spans="1:12" ht="9.9499999999999993" customHeight="1" x14ac:dyDescent="0.25">
      <c r="A21" s="1030"/>
      <c r="B21" s="1030"/>
      <c r="C21" s="1030"/>
      <c r="D21" s="1030"/>
      <c r="E21" s="1030"/>
      <c r="F21" s="1030"/>
      <c r="G21" s="1030"/>
      <c r="H21" s="1030"/>
      <c r="I21" s="1030"/>
      <c r="J21" s="1030"/>
      <c r="K21" s="1030"/>
      <c r="L21" s="1030"/>
    </row>
    <row r="22" spans="1:12" x14ac:dyDescent="0.25">
      <c r="A22" s="587" t="str">
        <f>1&amp;"."</f>
        <v>1.</v>
      </c>
      <c r="B22" s="1071" t="s">
        <v>548</v>
      </c>
      <c r="C22" s="1071"/>
      <c r="D22" s="1071"/>
      <c r="E22" s="1071"/>
      <c r="F22" s="1071"/>
      <c r="G22" s="1071"/>
      <c r="H22" s="1071"/>
      <c r="I22" s="1071"/>
      <c r="J22" s="1071"/>
      <c r="K22" s="1071"/>
      <c r="L22" s="1071"/>
    </row>
    <row r="23" spans="1:12" x14ac:dyDescent="0.25">
      <c r="A23" s="587" t="str">
        <f>A22+1&amp;"."</f>
        <v>2.</v>
      </c>
      <c r="B23" s="1071" t="s">
        <v>548</v>
      </c>
      <c r="C23" s="1071"/>
      <c r="D23" s="1071"/>
      <c r="E23" s="1071"/>
      <c r="F23" s="1071"/>
      <c r="G23" s="1071"/>
      <c r="H23" s="1071"/>
      <c r="I23" s="1071"/>
      <c r="J23" s="1071"/>
      <c r="K23" s="1071"/>
      <c r="L23" s="1071"/>
    </row>
    <row r="24" spans="1:12" x14ac:dyDescent="0.25">
      <c r="A24" s="587" t="str">
        <f>A23+1&amp;"."</f>
        <v>3.</v>
      </c>
      <c r="B24" s="1071" t="s">
        <v>548</v>
      </c>
      <c r="C24" s="1071"/>
      <c r="D24" s="1071"/>
      <c r="E24" s="1071"/>
      <c r="F24" s="1071"/>
      <c r="G24" s="1071"/>
      <c r="H24" s="1071"/>
      <c r="I24" s="1071"/>
      <c r="J24" s="1071"/>
      <c r="K24" s="1071"/>
      <c r="L24" s="1071"/>
    </row>
    <row r="25" spans="1:12" x14ac:dyDescent="0.25">
      <c r="A25" s="587" t="str">
        <f>A24+1&amp;"."</f>
        <v>4.</v>
      </c>
      <c r="B25" s="1071" t="s">
        <v>548</v>
      </c>
      <c r="C25" s="1071"/>
      <c r="D25" s="1071"/>
      <c r="E25" s="1071"/>
      <c r="F25" s="1071"/>
      <c r="G25" s="1071"/>
      <c r="H25" s="1071"/>
      <c r="I25" s="1071"/>
      <c r="J25" s="1071"/>
      <c r="K25" s="1071"/>
      <c r="L25" s="1071"/>
    </row>
    <row r="26" spans="1:12" x14ac:dyDescent="0.25">
      <c r="A26" s="11"/>
      <c r="B26" s="1068"/>
      <c r="C26" s="1068"/>
      <c r="D26" s="1068"/>
      <c r="E26" s="1068"/>
      <c r="F26" s="1068"/>
      <c r="G26" s="1068"/>
      <c r="H26" s="1068"/>
      <c r="I26" s="1068"/>
      <c r="J26" s="1068"/>
      <c r="K26" s="1068"/>
      <c r="L26" s="1068"/>
    </row>
    <row r="27" spans="1:12" ht="15" customHeight="1" x14ac:dyDescent="0.25">
      <c r="A27" s="1077" t="s">
        <v>547</v>
      </c>
      <c r="B27" s="1077"/>
      <c r="C27" s="1077"/>
      <c r="D27" s="1077"/>
      <c r="E27" s="1077"/>
      <c r="F27" s="1077"/>
      <c r="G27" s="1077"/>
      <c r="H27" s="1077"/>
      <c r="I27" s="1077"/>
      <c r="J27" s="1077"/>
      <c r="K27" s="1077"/>
      <c r="L27" s="1077"/>
    </row>
    <row r="28" spans="1:12" x14ac:dyDescent="0.25">
      <c r="A28" s="1077"/>
      <c r="B28" s="1077"/>
      <c r="C28" s="1077"/>
      <c r="D28" s="1077"/>
      <c r="E28" s="1077"/>
      <c r="F28" s="1077"/>
      <c r="G28" s="1077"/>
      <c r="H28" s="1077"/>
      <c r="I28" s="1077"/>
      <c r="J28" s="1077"/>
      <c r="K28" s="1077"/>
      <c r="L28" s="1077"/>
    </row>
    <row r="29" spans="1:12" ht="9.9499999999999993" customHeight="1" x14ac:dyDescent="0.25">
      <c r="A29" s="11"/>
      <c r="B29" s="1068"/>
      <c r="C29" s="1068"/>
      <c r="D29" s="1068"/>
      <c r="E29" s="1068"/>
      <c r="F29" s="1068"/>
      <c r="G29" s="1068"/>
      <c r="H29" s="1068"/>
      <c r="I29" s="1068"/>
      <c r="J29" s="1068"/>
      <c r="K29" s="1068"/>
      <c r="L29" s="1068"/>
    </row>
    <row r="30" spans="1:12" ht="30" customHeight="1" x14ac:dyDescent="0.25">
      <c r="A30" s="588" t="s">
        <v>25</v>
      </c>
      <c r="B30" s="588" t="s">
        <v>549</v>
      </c>
      <c r="C30" s="1046" t="s">
        <v>550</v>
      </c>
      <c r="D30" s="1046"/>
      <c r="E30" s="1046"/>
      <c r="F30" s="1046" t="s">
        <v>551</v>
      </c>
      <c r="G30" s="1046"/>
      <c r="H30" s="1046"/>
      <c r="I30" s="769" t="s">
        <v>552</v>
      </c>
      <c r="J30" s="770"/>
      <c r="K30" s="768" t="s">
        <v>553</v>
      </c>
      <c r="L30" s="770"/>
    </row>
    <row r="31" spans="1:12" ht="30" customHeight="1" x14ac:dyDescent="0.25">
      <c r="A31" s="588">
        <v>1</v>
      </c>
      <c r="B31" s="600"/>
      <c r="C31" s="1073"/>
      <c r="D31" s="1074"/>
      <c r="E31" s="1075"/>
      <c r="F31" s="1045"/>
      <c r="G31" s="1045"/>
      <c r="H31" s="1045"/>
      <c r="I31" s="1038"/>
      <c r="J31" s="1039"/>
      <c r="K31" s="1038"/>
      <c r="L31" s="1039"/>
    </row>
    <row r="32" spans="1:12" ht="30" customHeight="1" x14ac:dyDescent="0.25">
      <c r="A32" s="588">
        <v>2</v>
      </c>
      <c r="B32" s="600"/>
      <c r="C32" s="1073"/>
      <c r="D32" s="1074"/>
      <c r="E32" s="1075"/>
      <c r="F32" s="1045"/>
      <c r="G32" s="1045"/>
      <c r="H32" s="1045"/>
      <c r="I32" s="1038"/>
      <c r="J32" s="1039"/>
      <c r="K32" s="1038"/>
      <c r="L32" s="1039"/>
    </row>
    <row r="33" spans="1:12" ht="30" customHeight="1" x14ac:dyDescent="0.25">
      <c r="A33" s="588">
        <v>3</v>
      </c>
      <c r="B33" s="600"/>
      <c r="C33" s="1073"/>
      <c r="D33" s="1074"/>
      <c r="E33" s="1075"/>
      <c r="F33" s="1045"/>
      <c r="G33" s="1045"/>
      <c r="H33" s="1045"/>
      <c r="I33" s="1038"/>
      <c r="J33" s="1039"/>
      <c r="K33" s="1038"/>
      <c r="L33" s="1039"/>
    </row>
    <row r="34" spans="1:12" ht="30" customHeight="1" x14ac:dyDescent="0.25">
      <c r="A34" s="588">
        <v>4</v>
      </c>
      <c r="B34" s="600"/>
      <c r="C34" s="1073"/>
      <c r="D34" s="1074"/>
      <c r="E34" s="1075"/>
      <c r="F34" s="1045"/>
      <c r="G34" s="1045"/>
      <c r="H34" s="1045"/>
      <c r="I34" s="1038"/>
      <c r="J34" s="1039"/>
      <c r="K34" s="1038"/>
      <c r="L34" s="1039"/>
    </row>
    <row r="35" spans="1:12" ht="30" customHeight="1" x14ac:dyDescent="0.25">
      <c r="A35" s="588">
        <v>5</v>
      </c>
      <c r="B35" s="600"/>
      <c r="C35" s="1073"/>
      <c r="D35" s="1074"/>
      <c r="E35" s="1075"/>
      <c r="F35" s="1045"/>
      <c r="G35" s="1045"/>
      <c r="H35" s="1045"/>
      <c r="I35" s="1038"/>
      <c r="J35" s="1039"/>
      <c r="K35" s="1038"/>
      <c r="L35" s="1039"/>
    </row>
    <row r="36" spans="1:12" x14ac:dyDescent="0.25">
      <c r="A36" s="1072"/>
      <c r="B36" s="1072"/>
      <c r="C36" s="1072"/>
      <c r="D36" s="1072"/>
      <c r="E36" s="1072"/>
      <c r="F36" s="1072"/>
      <c r="G36" s="1072"/>
      <c r="H36" s="1072"/>
      <c r="I36" s="1072"/>
      <c r="J36" s="1072"/>
      <c r="K36" s="1072"/>
      <c r="L36" s="1072"/>
    </row>
    <row r="37" spans="1:12" x14ac:dyDescent="0.25">
      <c r="A37" s="1030"/>
      <c r="B37" s="1030"/>
      <c r="C37" s="1030"/>
      <c r="D37" s="1030"/>
      <c r="E37" s="1030"/>
      <c r="F37" s="1030"/>
      <c r="G37" s="1030"/>
      <c r="H37" s="1030"/>
      <c r="I37" s="1030"/>
      <c r="J37" s="1030"/>
      <c r="K37" s="1030"/>
      <c r="L37" s="1030"/>
    </row>
    <row r="38" spans="1:12" x14ac:dyDescent="0.25">
      <c r="A38" s="1030"/>
      <c r="B38" s="1030"/>
      <c r="C38" s="1030"/>
      <c r="D38" s="1030"/>
      <c r="E38" s="1030"/>
      <c r="F38" s="1030"/>
      <c r="G38" s="1030"/>
      <c r="H38" s="1030"/>
      <c r="I38" s="1030"/>
      <c r="J38" s="1030"/>
      <c r="K38" s="1030"/>
      <c r="L38" s="1030"/>
    </row>
    <row r="39" spans="1:12" x14ac:dyDescent="0.25">
      <c r="A39" s="1030"/>
      <c r="B39" s="1030"/>
      <c r="C39" s="1030"/>
      <c r="D39" s="1030"/>
      <c r="E39" s="1030"/>
      <c r="F39" s="1030"/>
      <c r="G39" s="1030"/>
      <c r="H39" s="1030"/>
      <c r="I39" s="1030"/>
      <c r="J39" s="1030"/>
      <c r="K39" s="1030"/>
      <c r="L39" s="1030"/>
    </row>
    <row r="40" spans="1:12" x14ac:dyDescent="0.25">
      <c r="A40" s="1030"/>
      <c r="B40" s="1030"/>
      <c r="C40" s="1030"/>
      <c r="D40" s="1030"/>
      <c r="E40" s="1030"/>
      <c r="F40" s="1030"/>
      <c r="G40" s="1030"/>
      <c r="H40" s="1030"/>
      <c r="I40" s="1030"/>
      <c r="J40" s="1030"/>
      <c r="K40" s="1030"/>
      <c r="L40" s="1030"/>
    </row>
    <row r="41" spans="1:12" x14ac:dyDescent="0.25">
      <c r="A41" s="1030"/>
      <c r="B41" s="1030"/>
      <c r="C41" s="1030"/>
      <c r="D41" s="1030"/>
      <c r="E41" s="1030"/>
      <c r="F41" s="1030"/>
      <c r="G41" s="1030"/>
      <c r="H41" s="1030"/>
      <c r="I41" s="1030"/>
      <c r="J41" s="1030"/>
      <c r="K41" s="1030"/>
      <c r="L41" s="1030"/>
    </row>
    <row r="42" spans="1:12" ht="5.0999999999999996" customHeight="1" x14ac:dyDescent="0.25">
      <c r="A42" s="1030"/>
      <c r="B42" s="1030"/>
      <c r="C42" s="1030"/>
      <c r="D42" s="1030"/>
      <c r="E42" s="1030"/>
      <c r="F42" s="1030"/>
      <c r="G42" s="1030"/>
      <c r="H42" s="1030"/>
      <c r="I42" s="1030"/>
      <c r="J42" s="1030"/>
      <c r="K42" s="1030"/>
      <c r="L42" s="1030"/>
    </row>
    <row r="43" spans="1:12" x14ac:dyDescent="0.25">
      <c r="A43" s="9" t="s">
        <v>555</v>
      </c>
      <c r="B43" s="1031" t="s">
        <v>554</v>
      </c>
      <c r="C43" s="1031"/>
      <c r="D43" s="1031"/>
      <c r="E43" s="1031"/>
      <c r="F43" s="1031"/>
      <c r="G43" s="1031"/>
      <c r="H43" s="1031"/>
      <c r="I43" s="1031"/>
      <c r="J43" s="1031"/>
      <c r="K43" s="1031"/>
      <c r="L43" s="1031"/>
    </row>
    <row r="44" spans="1:12" x14ac:dyDescent="0.25">
      <c r="A44" s="11"/>
      <c r="B44" s="1068"/>
      <c r="C44" s="1068"/>
      <c r="D44" s="1068"/>
      <c r="E44" s="1068"/>
      <c r="F44" s="1068"/>
      <c r="G44" s="1068"/>
      <c r="H44" s="1068"/>
      <c r="I44" s="1068"/>
      <c r="J44" s="1068"/>
      <c r="K44" s="1068"/>
      <c r="L44" s="1068"/>
    </row>
    <row r="45" spans="1:12" ht="30" customHeight="1" x14ac:dyDescent="0.25">
      <c r="A45" s="588" t="s">
        <v>25</v>
      </c>
      <c r="B45" s="768" t="s">
        <v>30</v>
      </c>
      <c r="C45" s="769"/>
      <c r="D45" s="769"/>
      <c r="E45" s="769"/>
      <c r="F45" s="769"/>
      <c r="G45" s="768" t="s">
        <v>556</v>
      </c>
      <c r="H45" s="770"/>
      <c r="I45" s="768" t="s">
        <v>557</v>
      </c>
      <c r="J45" s="770"/>
      <c r="K45" s="768" t="s">
        <v>558</v>
      </c>
      <c r="L45" s="770"/>
    </row>
    <row r="46" spans="1:12" ht="15" customHeight="1" x14ac:dyDescent="0.25">
      <c r="A46" s="588">
        <v>1</v>
      </c>
      <c r="B46" s="1066"/>
      <c r="C46" s="1067"/>
      <c r="D46" s="1067"/>
      <c r="E46" s="1067"/>
      <c r="F46" s="1067"/>
      <c r="G46" s="1043">
        <v>0</v>
      </c>
      <c r="H46" s="1044"/>
      <c r="I46" s="1043">
        <v>0</v>
      </c>
      <c r="J46" s="1044"/>
      <c r="K46" s="1041">
        <f>I46-J46</f>
        <v>0</v>
      </c>
      <c r="L46" s="1042"/>
    </row>
    <row r="47" spans="1:12" ht="15" customHeight="1" x14ac:dyDescent="0.25">
      <c r="A47" s="588">
        <v>2</v>
      </c>
      <c r="B47" s="1066"/>
      <c r="C47" s="1067"/>
      <c r="D47" s="1067"/>
      <c r="E47" s="1067"/>
      <c r="F47" s="1067"/>
      <c r="G47" s="1043">
        <v>0</v>
      </c>
      <c r="H47" s="1044"/>
      <c r="I47" s="1043">
        <v>0</v>
      </c>
      <c r="J47" s="1044"/>
      <c r="K47" s="1041">
        <f t="shared" ref="K47:K50" si="0">I47-J47</f>
        <v>0</v>
      </c>
      <c r="L47" s="1042"/>
    </row>
    <row r="48" spans="1:12" ht="15" customHeight="1" x14ac:dyDescent="0.25">
      <c r="A48" s="588">
        <v>3</v>
      </c>
      <c r="B48" s="1066"/>
      <c r="C48" s="1067"/>
      <c r="D48" s="1067"/>
      <c r="E48" s="1067"/>
      <c r="F48" s="1067"/>
      <c r="G48" s="1043">
        <v>0</v>
      </c>
      <c r="H48" s="1044"/>
      <c r="I48" s="1043">
        <v>0</v>
      </c>
      <c r="J48" s="1044"/>
      <c r="K48" s="1041">
        <f t="shared" si="0"/>
        <v>0</v>
      </c>
      <c r="L48" s="1042"/>
    </row>
    <row r="49" spans="1:12" ht="15" customHeight="1" x14ac:dyDescent="0.25">
      <c r="A49" s="588">
        <v>4</v>
      </c>
      <c r="B49" s="1066"/>
      <c r="C49" s="1067"/>
      <c r="D49" s="1067"/>
      <c r="E49" s="1067"/>
      <c r="F49" s="1067"/>
      <c r="G49" s="1043">
        <v>0</v>
      </c>
      <c r="H49" s="1044"/>
      <c r="I49" s="1043">
        <v>0</v>
      </c>
      <c r="J49" s="1044"/>
      <c r="K49" s="1041">
        <f t="shared" si="0"/>
        <v>0</v>
      </c>
      <c r="L49" s="1042"/>
    </row>
    <row r="50" spans="1:12" ht="15" customHeight="1" x14ac:dyDescent="0.25">
      <c r="A50" s="588">
        <v>5</v>
      </c>
      <c r="B50" s="1066"/>
      <c r="C50" s="1067"/>
      <c r="D50" s="1067"/>
      <c r="E50" s="1067"/>
      <c r="F50" s="1067"/>
      <c r="G50" s="1043">
        <v>0</v>
      </c>
      <c r="H50" s="1044"/>
      <c r="I50" s="1043">
        <v>0</v>
      </c>
      <c r="J50" s="1044"/>
      <c r="K50" s="1041">
        <f t="shared" si="0"/>
        <v>0</v>
      </c>
      <c r="L50" s="1042"/>
    </row>
    <row r="51" spans="1:12" x14ac:dyDescent="0.25">
      <c r="A51" s="11"/>
      <c r="B51" s="1068"/>
      <c r="C51" s="1068"/>
      <c r="D51" s="1068"/>
      <c r="E51" s="1068"/>
      <c r="F51" s="1068"/>
      <c r="G51" s="1068"/>
      <c r="H51" s="1068"/>
      <c r="I51" s="1068"/>
      <c r="J51" s="1068"/>
      <c r="K51" s="1068"/>
      <c r="L51" s="1068"/>
    </row>
    <row r="52" spans="1:12" x14ac:dyDescent="0.25">
      <c r="A52" s="1040" t="s">
        <v>559</v>
      </c>
      <c r="B52" s="1040"/>
      <c r="C52" s="1040"/>
      <c r="D52" s="1040"/>
      <c r="E52" s="1040"/>
      <c r="F52" s="1040"/>
      <c r="G52" s="1040"/>
      <c r="H52" s="1040"/>
      <c r="I52" s="1040"/>
      <c r="J52" s="1040"/>
      <c r="K52" s="1040"/>
      <c r="L52" s="1040"/>
    </row>
    <row r="53" spans="1:12" ht="5.0999999999999996" customHeight="1" x14ac:dyDescent="0.25">
      <c r="A53" s="11"/>
      <c r="B53" s="589"/>
      <c r="C53" s="589"/>
      <c r="D53" s="589"/>
      <c r="E53" s="589"/>
      <c r="F53" s="589"/>
      <c r="G53" s="589"/>
      <c r="H53" s="589"/>
      <c r="I53" s="589"/>
      <c r="J53" s="589"/>
      <c r="K53" s="589"/>
      <c r="L53" s="589"/>
    </row>
    <row r="54" spans="1:12" ht="15" customHeight="1" x14ac:dyDescent="0.25">
      <c r="A54" s="590" t="s">
        <v>560</v>
      </c>
      <c r="B54" s="1037" t="s">
        <v>561</v>
      </c>
      <c r="C54" s="1037"/>
      <c r="D54" s="1037"/>
      <c r="E54" s="1037"/>
      <c r="F54" s="1037"/>
      <c r="G54" s="1037"/>
      <c r="H54" s="1037"/>
      <c r="I54" s="1037"/>
      <c r="J54" s="1037"/>
      <c r="K54" s="1037"/>
      <c r="L54" s="1037"/>
    </row>
    <row r="55" spans="1:12" ht="5.0999999999999996" customHeight="1" x14ac:dyDescent="0.25">
      <c r="A55" s="1030"/>
      <c r="B55" s="1030"/>
      <c r="C55" s="1030"/>
      <c r="D55" s="1030"/>
      <c r="E55" s="1030"/>
      <c r="F55" s="1030"/>
      <c r="G55" s="1030"/>
      <c r="H55" s="1030"/>
      <c r="I55" s="1030"/>
      <c r="J55" s="1030"/>
      <c r="K55" s="1030"/>
      <c r="L55" s="1030"/>
    </row>
    <row r="56" spans="1:12" ht="15" customHeight="1" x14ac:dyDescent="0.25">
      <c r="A56" s="590" t="s">
        <v>560</v>
      </c>
      <c r="B56" s="1037" t="s">
        <v>562</v>
      </c>
      <c r="C56" s="1037"/>
      <c r="D56" s="1037"/>
      <c r="E56" s="1037"/>
      <c r="F56" s="1037"/>
      <c r="G56" s="1037"/>
      <c r="H56" s="1037"/>
      <c r="I56" s="1037"/>
      <c r="J56" s="1037"/>
      <c r="K56" s="1037"/>
      <c r="L56" s="1037"/>
    </row>
    <row r="57" spans="1:12" x14ac:dyDescent="0.25">
      <c r="A57" s="1030"/>
      <c r="B57" s="1030"/>
      <c r="C57" s="1030"/>
      <c r="D57" s="1030"/>
      <c r="E57" s="1030"/>
      <c r="F57" s="1030"/>
      <c r="G57" s="1030"/>
      <c r="H57" s="1030"/>
      <c r="I57" s="1030"/>
      <c r="J57" s="1030"/>
      <c r="K57" s="1030"/>
      <c r="L57" s="1030"/>
    </row>
    <row r="58" spans="1:12" x14ac:dyDescent="0.25">
      <c r="A58" s="1030"/>
      <c r="B58" s="1030"/>
      <c r="C58" s="1030"/>
      <c r="D58" s="1030"/>
      <c r="E58" s="1030"/>
      <c r="F58" s="1030"/>
      <c r="G58" s="1030"/>
      <c r="H58" s="1030"/>
      <c r="I58" s="1030"/>
      <c r="J58" s="1030"/>
      <c r="K58" s="1030"/>
      <c r="L58" s="1030"/>
    </row>
    <row r="59" spans="1:12" x14ac:dyDescent="0.25">
      <c r="A59" s="9" t="s">
        <v>564</v>
      </c>
      <c r="B59" s="1056" t="s">
        <v>563</v>
      </c>
      <c r="C59" s="1056"/>
      <c r="D59" s="1056"/>
      <c r="E59" s="1056"/>
      <c r="F59" s="1056"/>
      <c r="G59" s="1056"/>
      <c r="H59" s="1056"/>
      <c r="I59" s="1056"/>
      <c r="J59" s="1056"/>
      <c r="K59" s="1056"/>
      <c r="L59" s="1056"/>
    </row>
    <row r="60" spans="1:12" x14ac:dyDescent="0.25">
      <c r="A60" s="1030"/>
      <c r="B60" s="1030"/>
      <c r="C60" s="1030"/>
      <c r="D60" s="1030"/>
      <c r="E60" s="1030"/>
      <c r="F60" s="1030"/>
      <c r="G60" s="1030"/>
      <c r="H60" s="1030"/>
      <c r="I60" s="1030"/>
      <c r="J60" s="1030"/>
      <c r="K60" s="1030"/>
      <c r="L60" s="1030"/>
    </row>
    <row r="61" spans="1:12" ht="15" customHeight="1" x14ac:dyDescent="0.25">
      <c r="A61" s="1062" t="str">
        <f>1&amp;"."</f>
        <v>1.</v>
      </c>
      <c r="B61" s="1034" t="s">
        <v>583</v>
      </c>
      <c r="C61" s="1034"/>
      <c r="D61" s="1034"/>
      <c r="E61" s="1034"/>
      <c r="F61" s="1034"/>
      <c r="G61" s="1034"/>
      <c r="H61" s="1034"/>
      <c r="I61" s="1034"/>
      <c r="J61" s="1034"/>
      <c r="K61" s="1034"/>
      <c r="L61" s="1034"/>
    </row>
    <row r="62" spans="1:12" x14ac:dyDescent="0.25">
      <c r="A62" s="1062"/>
      <c r="B62" s="1034"/>
      <c r="C62" s="1034"/>
      <c r="D62" s="1034"/>
      <c r="E62" s="1034"/>
      <c r="F62" s="1034"/>
      <c r="G62" s="1034"/>
      <c r="H62" s="1034"/>
      <c r="I62" s="1034"/>
      <c r="J62" s="1034"/>
      <c r="K62" s="1034"/>
      <c r="L62" s="1034"/>
    </row>
    <row r="63" spans="1:12" x14ac:dyDescent="0.25">
      <c r="A63" s="1062"/>
      <c r="B63" s="1034"/>
      <c r="C63" s="1034"/>
      <c r="D63" s="1034"/>
      <c r="E63" s="1034"/>
      <c r="F63" s="1034"/>
      <c r="G63" s="1034"/>
      <c r="H63" s="1034"/>
      <c r="I63" s="1034"/>
      <c r="J63" s="1034"/>
      <c r="K63" s="1034"/>
      <c r="L63" s="1034"/>
    </row>
    <row r="64" spans="1:12" x14ac:dyDescent="0.25">
      <c r="A64" s="591"/>
      <c r="B64" s="1065"/>
      <c r="C64" s="1065"/>
      <c r="D64" s="1065"/>
      <c r="E64" s="1065"/>
      <c r="F64" s="1065"/>
      <c r="G64" s="1065"/>
      <c r="H64" s="1065"/>
      <c r="I64" s="1065"/>
      <c r="J64" s="1065"/>
      <c r="K64" s="1065"/>
      <c r="L64" s="1065"/>
    </row>
    <row r="65" spans="1:22" ht="15" customHeight="1" x14ac:dyDescent="0.25">
      <c r="A65" s="1062" t="str">
        <f>A61+1&amp;"."</f>
        <v>2.</v>
      </c>
      <c r="B65" s="1034" t="s">
        <v>565</v>
      </c>
      <c r="C65" s="1034"/>
      <c r="D65" s="1034"/>
      <c r="E65" s="1034"/>
      <c r="F65" s="1034"/>
      <c r="G65" s="1034"/>
      <c r="H65" s="1034"/>
      <c r="I65" s="1034"/>
      <c r="J65" s="1034"/>
      <c r="K65" s="1034"/>
      <c r="L65" s="1034"/>
    </row>
    <row r="66" spans="1:22" x14ac:dyDescent="0.25">
      <c r="A66" s="1062"/>
      <c r="B66" s="1034"/>
      <c r="C66" s="1034"/>
      <c r="D66" s="1034"/>
      <c r="E66" s="1034"/>
      <c r="F66" s="1034"/>
      <c r="G66" s="1034"/>
      <c r="H66" s="1034"/>
      <c r="I66" s="1034"/>
      <c r="J66" s="1034"/>
      <c r="K66" s="1034"/>
      <c r="L66" s="1034"/>
    </row>
    <row r="67" spans="1:22" x14ac:dyDescent="0.25">
      <c r="A67" s="591"/>
      <c r="B67" s="1065"/>
      <c r="C67" s="1065"/>
      <c r="D67" s="1065"/>
      <c r="E67" s="1065"/>
      <c r="F67" s="1065"/>
      <c r="G67" s="1065"/>
      <c r="H67" s="1065"/>
      <c r="I67" s="1065"/>
      <c r="J67" s="1065"/>
      <c r="K67" s="1065"/>
      <c r="L67" s="1065"/>
    </row>
    <row r="68" spans="1:22" ht="15" customHeight="1" x14ac:dyDescent="0.25">
      <c r="A68" s="1062" t="str">
        <f>A65+1&amp;"."</f>
        <v>3.</v>
      </c>
      <c r="B68" s="1034" t="s">
        <v>566</v>
      </c>
      <c r="C68" s="1034"/>
      <c r="D68" s="1034"/>
      <c r="E68" s="1034"/>
      <c r="F68" s="1034"/>
      <c r="G68" s="1034"/>
      <c r="H68" s="1034"/>
      <c r="I68" s="1034"/>
      <c r="J68" s="1034"/>
      <c r="K68" s="1034"/>
      <c r="L68" s="1034"/>
    </row>
    <row r="69" spans="1:22" x14ac:dyDescent="0.25">
      <c r="A69" s="1062"/>
      <c r="B69" s="1034"/>
      <c r="C69" s="1034"/>
      <c r="D69" s="1034"/>
      <c r="E69" s="1034"/>
      <c r="F69" s="1034"/>
      <c r="G69" s="1034"/>
      <c r="H69" s="1034"/>
      <c r="I69" s="1034"/>
      <c r="J69" s="1034"/>
      <c r="K69" s="1034"/>
      <c r="L69" s="1034"/>
    </row>
    <row r="70" spans="1:22" x14ac:dyDescent="0.25">
      <c r="A70" s="591"/>
      <c r="B70" s="1065"/>
      <c r="C70" s="1065"/>
      <c r="D70" s="1065"/>
      <c r="E70" s="1065"/>
      <c r="F70" s="1065"/>
      <c r="G70" s="1065"/>
      <c r="H70" s="1065"/>
      <c r="I70" s="1065"/>
      <c r="J70" s="1065"/>
      <c r="K70" s="1065"/>
      <c r="L70" s="1065"/>
    </row>
    <row r="71" spans="1:22" ht="15" customHeight="1" x14ac:dyDescent="0.25">
      <c r="A71" s="1063" t="str">
        <f>A68+1&amp;"."</f>
        <v>4.</v>
      </c>
      <c r="B71" s="1034" t="s">
        <v>567</v>
      </c>
      <c r="C71" s="1034"/>
      <c r="D71" s="1034"/>
      <c r="E71" s="1034"/>
      <c r="F71" s="1034"/>
      <c r="G71" s="1034"/>
      <c r="H71" s="1034"/>
      <c r="I71" s="1034"/>
      <c r="J71" s="1034"/>
      <c r="K71" s="1034"/>
      <c r="L71" s="1034"/>
    </row>
    <row r="72" spans="1:22" x14ac:dyDescent="0.25">
      <c r="A72" s="1063"/>
      <c r="B72" s="1034"/>
      <c r="C72" s="1034"/>
      <c r="D72" s="1034"/>
      <c r="E72" s="1034"/>
      <c r="F72" s="1034"/>
      <c r="G72" s="1034"/>
      <c r="H72" s="1034"/>
      <c r="I72" s="1034"/>
      <c r="J72" s="1034"/>
      <c r="K72" s="1034"/>
      <c r="L72" s="1034"/>
    </row>
    <row r="73" spans="1:22" x14ac:dyDescent="0.25">
      <c r="A73" s="1063"/>
      <c r="B73" s="1034"/>
      <c r="C73" s="1034"/>
      <c r="D73" s="1034"/>
      <c r="E73" s="1034"/>
      <c r="F73" s="1034"/>
      <c r="G73" s="1034"/>
      <c r="H73" s="1034"/>
      <c r="I73" s="1034"/>
      <c r="J73" s="1034"/>
      <c r="K73" s="1034"/>
      <c r="L73" s="1034"/>
    </row>
    <row r="74" spans="1:22" x14ac:dyDescent="0.25">
      <c r="A74" s="1030"/>
      <c r="B74" s="1030"/>
      <c r="C74" s="1030"/>
      <c r="D74" s="1030"/>
      <c r="E74" s="1030"/>
      <c r="F74" s="1030"/>
      <c r="G74" s="1030"/>
      <c r="H74" s="1030"/>
      <c r="I74" s="1030"/>
      <c r="J74" s="1030"/>
      <c r="K74" s="1030"/>
      <c r="L74" s="1030"/>
    </row>
    <row r="75" spans="1:22" x14ac:dyDescent="0.25">
      <c r="A75" s="1030"/>
      <c r="B75" s="1030"/>
      <c r="C75" s="1030"/>
      <c r="D75" s="1030"/>
      <c r="E75" s="1030"/>
      <c r="F75" s="1030"/>
      <c r="G75" s="1030"/>
      <c r="H75" s="1030"/>
      <c r="I75" s="1030"/>
      <c r="J75" s="1030"/>
      <c r="K75" s="1030"/>
      <c r="L75" s="1030"/>
    </row>
    <row r="76" spans="1:22" x14ac:dyDescent="0.25">
      <c r="A76" s="9" t="s">
        <v>568</v>
      </c>
      <c r="B76" s="1056" t="s">
        <v>569</v>
      </c>
      <c r="C76" s="1056"/>
      <c r="D76" s="1056"/>
      <c r="E76" s="1056"/>
      <c r="F76" s="1056"/>
      <c r="G76" s="1056"/>
      <c r="H76" s="1056"/>
      <c r="I76" s="1056"/>
      <c r="J76" s="1056"/>
      <c r="K76" s="1056"/>
      <c r="L76" s="1056"/>
    </row>
    <row r="77" spans="1:22" x14ac:dyDescent="0.25">
      <c r="A77" s="1030"/>
      <c r="B77" s="1030"/>
      <c r="C77" s="1030"/>
      <c r="D77" s="1030"/>
      <c r="E77" s="1030"/>
      <c r="F77" s="1030"/>
      <c r="G77" s="1030"/>
      <c r="H77" s="1030"/>
      <c r="I77" s="1030"/>
      <c r="J77" s="1030"/>
      <c r="K77" s="1030"/>
      <c r="L77" s="1030"/>
    </row>
    <row r="78" spans="1:22" x14ac:dyDescent="0.25">
      <c r="A78" s="577" t="s">
        <v>570</v>
      </c>
      <c r="B78" s="1064" t="s">
        <v>574</v>
      </c>
      <c r="C78" s="1064"/>
      <c r="D78" s="1064"/>
      <c r="E78" s="1064"/>
      <c r="F78" s="1064"/>
      <c r="G78" s="1064"/>
      <c r="H78" s="1064"/>
      <c r="I78" s="1064"/>
      <c r="J78" s="1064"/>
      <c r="K78" s="1064"/>
      <c r="L78" s="1064"/>
    </row>
    <row r="79" spans="1:22" x14ac:dyDescent="0.25">
      <c r="A79" s="11"/>
      <c r="B79" s="1023"/>
      <c r="C79" s="1023"/>
      <c r="D79" s="1023"/>
      <c r="E79" s="1023"/>
      <c r="F79" s="1023"/>
      <c r="G79" s="1023"/>
      <c r="H79" s="1023"/>
      <c r="I79" s="1023"/>
      <c r="J79" s="1023"/>
      <c r="K79" s="1023"/>
      <c r="L79" s="1023"/>
    </row>
    <row r="80" spans="1:22" ht="15" customHeight="1" x14ac:dyDescent="0.25">
      <c r="A80" s="1033" t="str">
        <f>1&amp;"."</f>
        <v>1.</v>
      </c>
      <c r="B80" s="1060" t="s">
        <v>773</v>
      </c>
      <c r="C80" s="1060"/>
      <c r="D80" s="1060"/>
      <c r="E80" s="1060"/>
      <c r="F80" s="1060"/>
      <c r="G80" s="1060"/>
      <c r="H80" s="1060"/>
      <c r="I80" s="1060"/>
      <c r="J80" s="1060"/>
      <c r="K80" s="1060"/>
      <c r="L80" s="1060"/>
      <c r="M80" s="1061"/>
      <c r="N80" s="1061"/>
      <c r="O80" s="1061"/>
      <c r="P80" s="1061"/>
      <c r="Q80" s="1061"/>
      <c r="R80" s="1061"/>
      <c r="S80" s="1061"/>
      <c r="T80" s="1061"/>
      <c r="U80" s="1061"/>
      <c r="V80" s="1061"/>
    </row>
    <row r="81" spans="1:22" x14ac:dyDescent="0.25">
      <c r="A81" s="1033"/>
      <c r="B81" s="1060"/>
      <c r="C81" s="1060"/>
      <c r="D81" s="1060"/>
      <c r="E81" s="1060"/>
      <c r="F81" s="1060"/>
      <c r="G81" s="1060"/>
      <c r="H81" s="1060"/>
      <c r="I81" s="1060"/>
      <c r="J81" s="1060"/>
      <c r="K81" s="1060"/>
      <c r="L81" s="1060"/>
      <c r="M81" s="1061"/>
      <c r="N81" s="1061"/>
      <c r="O81" s="1061"/>
      <c r="P81" s="1061"/>
      <c r="Q81" s="1061"/>
      <c r="R81" s="1061"/>
      <c r="S81" s="1061"/>
      <c r="T81" s="1061"/>
      <c r="U81" s="1061"/>
      <c r="V81" s="1061"/>
    </row>
    <row r="82" spans="1:22" x14ac:dyDescent="0.25">
      <c r="A82" s="1033"/>
      <c r="B82" s="1060"/>
      <c r="C82" s="1060"/>
      <c r="D82" s="1060"/>
      <c r="E82" s="1060"/>
      <c r="F82" s="1060"/>
      <c r="G82" s="1060"/>
      <c r="H82" s="1060"/>
      <c r="I82" s="1060"/>
      <c r="J82" s="1060"/>
      <c r="K82" s="1060"/>
      <c r="L82" s="1060"/>
      <c r="M82" s="1061"/>
      <c r="N82" s="1061"/>
      <c r="O82" s="1061"/>
      <c r="P82" s="1061"/>
      <c r="Q82" s="1061"/>
      <c r="R82" s="1061"/>
      <c r="S82" s="1061"/>
      <c r="T82" s="1061"/>
      <c r="U82" s="1061"/>
      <c r="V82" s="1061"/>
    </row>
    <row r="83" spans="1:22" ht="5.0999999999999996" customHeight="1" x14ac:dyDescent="0.25">
      <c r="A83" s="11"/>
      <c r="B83" s="592"/>
      <c r="C83" s="592"/>
      <c r="D83" s="592"/>
      <c r="E83" s="592"/>
      <c r="F83" s="592"/>
      <c r="G83" s="592"/>
      <c r="H83" s="592"/>
      <c r="I83" s="592"/>
      <c r="J83" s="592"/>
      <c r="K83" s="592"/>
      <c r="L83" s="592"/>
    </row>
    <row r="84" spans="1:22" ht="15" customHeight="1" x14ac:dyDescent="0.25">
      <c r="A84" s="1033" t="str">
        <f>A80+1&amp;"."</f>
        <v>2.</v>
      </c>
      <c r="B84" s="1060" t="s">
        <v>823</v>
      </c>
      <c r="C84" s="1060"/>
      <c r="D84" s="1060"/>
      <c r="E84" s="1060"/>
      <c r="F84" s="1060"/>
      <c r="G84" s="1060"/>
      <c r="H84" s="1060"/>
      <c r="I84" s="1060"/>
      <c r="J84" s="1060"/>
      <c r="K84" s="1060"/>
      <c r="L84" s="1060"/>
    </row>
    <row r="85" spans="1:22" x14ac:dyDescent="0.25">
      <c r="A85" s="1033"/>
      <c r="B85" s="1060"/>
      <c r="C85" s="1060"/>
      <c r="D85" s="1060"/>
      <c r="E85" s="1060"/>
      <c r="F85" s="1060"/>
      <c r="G85" s="1060"/>
      <c r="H85" s="1060"/>
      <c r="I85" s="1060"/>
      <c r="J85" s="1060"/>
      <c r="K85" s="1060"/>
      <c r="L85" s="1060"/>
    </row>
    <row r="86" spans="1:22" x14ac:dyDescent="0.25">
      <c r="A86" s="1033"/>
      <c r="B86" s="1060"/>
      <c r="C86" s="1060"/>
      <c r="D86" s="1060"/>
      <c r="E86" s="1060"/>
      <c r="F86" s="1060"/>
      <c r="G86" s="1060"/>
      <c r="H86" s="1060"/>
      <c r="I86" s="1060"/>
      <c r="J86" s="1060"/>
      <c r="K86" s="1060"/>
      <c r="L86" s="1060"/>
    </row>
    <row r="87" spans="1:22" ht="5.0999999999999996" customHeight="1" x14ac:dyDescent="0.25">
      <c r="A87" s="1023"/>
      <c r="B87" s="1023"/>
      <c r="C87" s="1023"/>
      <c r="D87" s="1023"/>
      <c r="E87" s="1023"/>
      <c r="F87" s="1023"/>
      <c r="G87" s="1023"/>
      <c r="H87" s="1023"/>
      <c r="I87" s="1023"/>
      <c r="J87" s="1023"/>
      <c r="K87" s="1023"/>
      <c r="L87" s="1023"/>
    </row>
    <row r="88" spans="1:22" ht="15" customHeight="1" x14ac:dyDescent="0.25">
      <c r="A88" s="1033" t="str">
        <f>A84+1&amp;"."</f>
        <v>3.</v>
      </c>
      <c r="B88" s="1034" t="s">
        <v>571</v>
      </c>
      <c r="C88" s="1034"/>
      <c r="D88" s="1034"/>
      <c r="E88" s="1034"/>
      <c r="F88" s="1034"/>
      <c r="G88" s="1034"/>
      <c r="H88" s="1034"/>
      <c r="I88" s="1034"/>
      <c r="J88" s="1034"/>
      <c r="K88" s="1034"/>
      <c r="L88" s="1034"/>
    </row>
    <row r="89" spans="1:22" x14ac:dyDescent="0.25">
      <c r="A89" s="1033"/>
      <c r="B89" s="1034"/>
      <c r="C89" s="1034"/>
      <c r="D89" s="1034"/>
      <c r="E89" s="1034"/>
      <c r="F89" s="1034"/>
      <c r="G89" s="1034"/>
      <c r="H89" s="1034"/>
      <c r="I89" s="1034"/>
      <c r="J89" s="1034"/>
      <c r="K89" s="1034"/>
      <c r="L89" s="1034"/>
    </row>
    <row r="90" spans="1:22" ht="5.0999999999999996" customHeight="1" x14ac:dyDescent="0.25">
      <c r="A90" s="1023"/>
      <c r="B90" s="1023"/>
      <c r="C90" s="1023"/>
      <c r="D90" s="1023"/>
      <c r="E90" s="1023"/>
      <c r="F90" s="1023"/>
      <c r="G90" s="1023"/>
      <c r="H90" s="1023"/>
      <c r="I90" s="1023"/>
      <c r="J90" s="1023"/>
      <c r="K90" s="1023"/>
      <c r="L90" s="1023"/>
    </row>
    <row r="91" spans="1:22" ht="15" customHeight="1" x14ac:dyDescent="0.25">
      <c r="A91" s="1033" t="str">
        <f>A88+1&amp;"."</f>
        <v>4.</v>
      </c>
      <c r="B91" s="1034" t="s">
        <v>774</v>
      </c>
      <c r="C91" s="1034"/>
      <c r="D91" s="1034"/>
      <c r="E91" s="1034"/>
      <c r="F91" s="1034"/>
      <c r="G91" s="1034"/>
      <c r="H91" s="1034"/>
      <c r="I91" s="1034"/>
      <c r="J91" s="1034"/>
      <c r="K91" s="1034"/>
      <c r="L91" s="1034"/>
    </row>
    <row r="92" spans="1:22" x14ac:dyDescent="0.25">
      <c r="A92" s="1036"/>
      <c r="B92" s="1034"/>
      <c r="C92" s="1034"/>
      <c r="D92" s="1034"/>
      <c r="E92" s="1034"/>
      <c r="F92" s="1034"/>
      <c r="G92" s="1034"/>
      <c r="H92" s="1034"/>
      <c r="I92" s="1034"/>
      <c r="J92" s="1034"/>
      <c r="K92" s="1034"/>
      <c r="L92" s="1034"/>
    </row>
    <row r="93" spans="1:22" ht="5.0999999999999996" customHeight="1" x14ac:dyDescent="0.25">
      <c r="A93" s="1030"/>
      <c r="B93" s="1030"/>
      <c r="C93" s="1030"/>
      <c r="D93" s="1030"/>
      <c r="E93" s="1030"/>
      <c r="F93" s="1030"/>
      <c r="G93" s="1030"/>
      <c r="H93" s="1030"/>
      <c r="I93" s="1030"/>
      <c r="J93" s="1030"/>
      <c r="K93" s="1030"/>
      <c r="L93" s="1030"/>
    </row>
    <row r="94" spans="1:22" ht="15" customHeight="1" x14ac:dyDescent="0.25">
      <c r="A94" s="1033" t="str">
        <f>A91+1&amp;"."</f>
        <v>5.</v>
      </c>
      <c r="B94" s="1034" t="s">
        <v>818</v>
      </c>
      <c r="C94" s="1034"/>
      <c r="D94" s="1034"/>
      <c r="E94" s="1034"/>
      <c r="F94" s="1034"/>
      <c r="G94" s="1034"/>
      <c r="H94" s="1034"/>
      <c r="I94" s="1034"/>
      <c r="J94" s="1034"/>
      <c r="K94" s="1034"/>
      <c r="L94" s="1034"/>
    </row>
    <row r="95" spans="1:22" x14ac:dyDescent="0.25">
      <c r="A95" s="1036"/>
      <c r="B95" s="1034"/>
      <c r="C95" s="1034"/>
      <c r="D95" s="1034"/>
      <c r="E95" s="1034"/>
      <c r="F95" s="1034"/>
      <c r="G95" s="1034"/>
      <c r="H95" s="1034"/>
      <c r="I95" s="1034"/>
      <c r="J95" s="1034"/>
      <c r="K95" s="1034"/>
      <c r="L95" s="1034"/>
    </row>
    <row r="96" spans="1:22" ht="5.0999999999999996" customHeight="1" x14ac:dyDescent="0.25">
      <c r="A96" s="1030"/>
      <c r="B96" s="1030"/>
      <c r="C96" s="1030"/>
      <c r="D96" s="1030"/>
      <c r="E96" s="1030"/>
      <c r="F96" s="1030"/>
      <c r="G96" s="1030"/>
      <c r="H96" s="1030"/>
      <c r="I96" s="1030"/>
      <c r="J96" s="1030"/>
      <c r="K96" s="1030"/>
      <c r="L96" s="1030"/>
    </row>
    <row r="97" spans="1:12" ht="15" customHeight="1" x14ac:dyDescent="0.25">
      <c r="A97" s="1033" t="str">
        <f>A94+1&amp;"."</f>
        <v>6.</v>
      </c>
      <c r="B97" s="1034" t="s">
        <v>572</v>
      </c>
      <c r="C97" s="1034"/>
      <c r="D97" s="1034"/>
      <c r="E97" s="1034"/>
      <c r="F97" s="1034"/>
      <c r="G97" s="1034"/>
      <c r="H97" s="1034"/>
      <c r="I97" s="1034"/>
      <c r="J97" s="1034"/>
      <c r="K97" s="1034"/>
      <c r="L97" s="1034"/>
    </row>
    <row r="98" spans="1:12" x14ac:dyDescent="0.25">
      <c r="A98" s="1036"/>
      <c r="B98" s="1034"/>
      <c r="C98" s="1034"/>
      <c r="D98" s="1034"/>
      <c r="E98" s="1034"/>
      <c r="F98" s="1034"/>
      <c r="G98" s="1034"/>
      <c r="H98" s="1034"/>
      <c r="I98" s="1034"/>
      <c r="J98" s="1034"/>
      <c r="K98" s="1034"/>
      <c r="L98" s="1034"/>
    </row>
    <row r="99" spans="1:12" ht="5.0999999999999996" customHeight="1" x14ac:dyDescent="0.25">
      <c r="A99" s="1030"/>
      <c r="B99" s="1030"/>
      <c r="C99" s="1030"/>
      <c r="D99" s="1030"/>
      <c r="E99" s="1030"/>
      <c r="F99" s="1030"/>
      <c r="G99" s="1030"/>
      <c r="H99" s="1030"/>
      <c r="I99" s="1030"/>
      <c r="J99" s="1030"/>
      <c r="K99" s="1030"/>
      <c r="L99" s="1030"/>
    </row>
    <row r="100" spans="1:12" ht="15" customHeight="1" x14ac:dyDescent="0.25">
      <c r="A100" s="1033" t="str">
        <f>A97+1&amp;"."</f>
        <v>7.</v>
      </c>
      <c r="B100" s="1034" t="s">
        <v>819</v>
      </c>
      <c r="C100" s="1034"/>
      <c r="D100" s="1034"/>
      <c r="E100" s="1034"/>
      <c r="F100" s="1034"/>
      <c r="G100" s="1034"/>
      <c r="H100" s="1034"/>
      <c r="I100" s="1034"/>
      <c r="J100" s="1034"/>
      <c r="K100" s="1034"/>
      <c r="L100" s="1034"/>
    </row>
    <row r="101" spans="1:12" x14ac:dyDescent="0.25">
      <c r="A101" s="1036"/>
      <c r="B101" s="1034"/>
      <c r="C101" s="1034"/>
      <c r="D101" s="1034"/>
      <c r="E101" s="1034"/>
      <c r="F101" s="1034"/>
      <c r="G101" s="1034"/>
      <c r="H101" s="1034"/>
      <c r="I101" s="1034"/>
      <c r="J101" s="1034"/>
      <c r="K101" s="1034"/>
      <c r="L101" s="1034"/>
    </row>
    <row r="102" spans="1:12" ht="5.0999999999999996" customHeight="1" x14ac:dyDescent="0.25">
      <c r="A102" s="1030"/>
      <c r="B102" s="1030"/>
      <c r="C102" s="1030"/>
      <c r="D102" s="1030"/>
      <c r="E102" s="1030"/>
      <c r="F102" s="1030"/>
      <c r="G102" s="1030"/>
      <c r="H102" s="1030"/>
      <c r="I102" s="1030"/>
      <c r="J102" s="1030"/>
      <c r="K102" s="1030"/>
      <c r="L102" s="1030"/>
    </row>
    <row r="103" spans="1:12" ht="15" customHeight="1" x14ac:dyDescent="0.25">
      <c r="A103" s="1033" t="str">
        <f>A100+1&amp;"."</f>
        <v>8.</v>
      </c>
      <c r="B103" s="1034" t="s">
        <v>820</v>
      </c>
      <c r="C103" s="1034"/>
      <c r="D103" s="1034"/>
      <c r="E103" s="1034"/>
      <c r="F103" s="1034"/>
      <c r="G103" s="1034"/>
      <c r="H103" s="1034"/>
      <c r="I103" s="1034"/>
      <c r="J103" s="1034"/>
      <c r="K103" s="1034"/>
      <c r="L103" s="1034"/>
    </row>
    <row r="104" spans="1:12" ht="15" customHeight="1" x14ac:dyDescent="0.25">
      <c r="A104" s="1036"/>
      <c r="B104" s="1034"/>
      <c r="C104" s="1034"/>
      <c r="D104" s="1034"/>
      <c r="E104" s="1034"/>
      <c r="F104" s="1034"/>
      <c r="G104" s="1034"/>
      <c r="H104" s="1034"/>
      <c r="I104" s="1034"/>
      <c r="J104" s="1034"/>
      <c r="K104" s="1034"/>
      <c r="L104" s="1034"/>
    </row>
    <row r="105" spans="1:12" ht="15" customHeight="1" x14ac:dyDescent="0.25">
      <c r="A105" s="1036"/>
      <c r="B105" s="1034"/>
      <c r="C105" s="1034"/>
      <c r="D105" s="1034"/>
      <c r="E105" s="1034"/>
      <c r="F105" s="1034"/>
      <c r="G105" s="1034"/>
      <c r="H105" s="1034"/>
      <c r="I105" s="1034"/>
      <c r="J105" s="1034"/>
      <c r="K105" s="1034"/>
      <c r="L105" s="1034"/>
    </row>
    <row r="106" spans="1:12" x14ac:dyDescent="0.25">
      <c r="A106" s="1030"/>
      <c r="B106" s="1030"/>
      <c r="C106" s="1030"/>
      <c r="D106" s="1030"/>
      <c r="E106" s="1030"/>
      <c r="F106" s="1030"/>
      <c r="G106" s="1030"/>
      <c r="H106" s="1030"/>
      <c r="I106" s="1030"/>
      <c r="J106" s="1030"/>
      <c r="K106" s="1030"/>
      <c r="L106" s="1030"/>
    </row>
    <row r="107" spans="1:12" x14ac:dyDescent="0.25">
      <c r="A107" s="601" t="s">
        <v>573</v>
      </c>
      <c r="B107" s="593"/>
      <c r="C107" s="594"/>
      <c r="D107" s="11"/>
      <c r="E107" s="11"/>
      <c r="F107" s="11"/>
      <c r="G107" s="11"/>
      <c r="H107" s="11"/>
      <c r="I107" s="11"/>
      <c r="J107" s="11"/>
      <c r="K107" s="11"/>
      <c r="L107" s="11"/>
    </row>
    <row r="108" spans="1:12" ht="5.0999999999999996" customHeight="1" x14ac:dyDescent="0.25">
      <c r="A108" s="1030"/>
      <c r="B108" s="1030"/>
      <c r="C108" s="1030"/>
      <c r="D108" s="1030"/>
      <c r="E108" s="1030"/>
      <c r="F108" s="1030"/>
      <c r="G108" s="1030"/>
      <c r="H108" s="1030"/>
      <c r="I108" s="1030"/>
      <c r="J108" s="1030"/>
      <c r="K108" s="1030"/>
      <c r="L108" s="1030"/>
    </row>
    <row r="109" spans="1:12" ht="45" customHeight="1" x14ac:dyDescent="0.25">
      <c r="A109" s="11"/>
      <c r="B109" s="588" t="s">
        <v>25</v>
      </c>
      <c r="C109" s="768" t="s">
        <v>575</v>
      </c>
      <c r="D109" s="769"/>
      <c r="E109" s="770"/>
      <c r="F109" s="768" t="s">
        <v>550</v>
      </c>
      <c r="G109" s="770"/>
      <c r="H109" s="1046" t="str">
        <f>"Team "&amp;'Data Entry'!$C$10</f>
        <v>Team PQR Trading Company</v>
      </c>
      <c r="I109" s="1046"/>
      <c r="J109" s="1046" t="str">
        <f>"Team "&amp;'Data Entry'!$C$5</f>
        <v>Team ABC &amp; Co., Chartered Accountants</v>
      </c>
      <c r="K109" s="1046"/>
      <c r="L109" s="1046"/>
    </row>
    <row r="110" spans="1:12" x14ac:dyDescent="0.25">
      <c r="A110" s="11"/>
      <c r="B110" s="595">
        <v>1</v>
      </c>
      <c r="C110" s="759"/>
      <c r="D110" s="1047"/>
      <c r="E110" s="760"/>
      <c r="F110" s="1038"/>
      <c r="G110" s="1039"/>
      <c r="H110" s="1045"/>
      <c r="I110" s="1045"/>
      <c r="J110" s="1045"/>
      <c r="K110" s="1045"/>
      <c r="L110" s="1045"/>
    </row>
    <row r="111" spans="1:12" x14ac:dyDescent="0.25">
      <c r="A111" s="11"/>
      <c r="B111" s="595">
        <v>2</v>
      </c>
      <c r="C111" s="759"/>
      <c r="D111" s="1047"/>
      <c r="E111" s="760"/>
      <c r="F111" s="1038"/>
      <c r="G111" s="1039"/>
      <c r="H111" s="1045"/>
      <c r="I111" s="1045"/>
      <c r="J111" s="1045"/>
      <c r="K111" s="1045"/>
      <c r="L111" s="1045"/>
    </row>
    <row r="112" spans="1:12" x14ac:dyDescent="0.25">
      <c r="A112" s="11"/>
      <c r="B112" s="595">
        <v>3</v>
      </c>
      <c r="C112" s="759"/>
      <c r="D112" s="1047"/>
      <c r="E112" s="760"/>
      <c r="F112" s="1038"/>
      <c r="G112" s="1039"/>
      <c r="H112" s="1045"/>
      <c r="I112" s="1045"/>
      <c r="J112" s="1045"/>
      <c r="K112" s="1045"/>
      <c r="L112" s="1045"/>
    </row>
    <row r="113" spans="1:12" x14ac:dyDescent="0.25">
      <c r="A113" s="11"/>
      <c r="B113" s="595">
        <v>4</v>
      </c>
      <c r="C113" s="759"/>
      <c r="D113" s="1047"/>
      <c r="E113" s="760"/>
      <c r="F113" s="1038"/>
      <c r="G113" s="1039"/>
      <c r="H113" s="1045"/>
      <c r="I113" s="1045"/>
      <c r="J113" s="1045"/>
      <c r="K113" s="1045"/>
      <c r="L113" s="1045"/>
    </row>
    <row r="114" spans="1:12" x14ac:dyDescent="0.25">
      <c r="A114" s="1030"/>
      <c r="B114" s="1030"/>
      <c r="C114" s="1030"/>
      <c r="D114" s="1030"/>
      <c r="E114" s="1030"/>
      <c r="F114" s="1030"/>
      <c r="G114" s="1030"/>
      <c r="H114" s="1030"/>
      <c r="I114" s="1030"/>
      <c r="J114" s="1030"/>
      <c r="K114" s="1030"/>
      <c r="L114" s="1030"/>
    </row>
    <row r="115" spans="1:12" x14ac:dyDescent="0.25">
      <c r="A115" s="1030"/>
      <c r="B115" s="1030"/>
      <c r="C115" s="1030"/>
      <c r="D115" s="1030"/>
      <c r="E115" s="1030"/>
      <c r="F115" s="1030"/>
      <c r="G115" s="1030"/>
      <c r="H115" s="1030"/>
      <c r="I115" s="1030"/>
      <c r="J115" s="1030"/>
      <c r="K115" s="1030"/>
      <c r="L115" s="1030"/>
    </row>
    <row r="116" spans="1:12" x14ac:dyDescent="0.25">
      <c r="A116" s="577" t="s">
        <v>576</v>
      </c>
      <c r="B116" s="1031" t="s">
        <v>574</v>
      </c>
      <c r="C116" s="1031"/>
      <c r="D116" s="1031"/>
      <c r="E116" s="1031"/>
      <c r="F116" s="1031"/>
      <c r="G116" s="1031"/>
      <c r="H116" s="1031"/>
      <c r="I116" s="1031"/>
      <c r="J116" s="1031"/>
      <c r="K116" s="1031"/>
      <c r="L116" s="1031"/>
    </row>
    <row r="117" spans="1:12" x14ac:dyDescent="0.25">
      <c r="A117" s="1030"/>
      <c r="B117" s="1030"/>
      <c r="C117" s="1030"/>
      <c r="D117" s="1030"/>
      <c r="E117" s="1030"/>
      <c r="F117" s="1030"/>
      <c r="G117" s="1030"/>
      <c r="H117" s="1030"/>
      <c r="I117" s="1030"/>
      <c r="J117" s="1030"/>
      <c r="K117" s="1030"/>
      <c r="L117" s="1030"/>
    </row>
    <row r="118" spans="1:12" ht="15" customHeight="1" x14ac:dyDescent="0.25">
      <c r="A118" s="591" t="str">
        <f>1&amp;"."</f>
        <v>1.</v>
      </c>
      <c r="B118" s="1059" t="s">
        <v>773</v>
      </c>
      <c r="C118" s="1059"/>
      <c r="D118" s="1059"/>
      <c r="E118" s="1059"/>
      <c r="F118" s="1059"/>
      <c r="G118" s="1059"/>
      <c r="H118" s="1059"/>
      <c r="I118" s="1059"/>
      <c r="J118" s="1059"/>
      <c r="K118" s="1059"/>
      <c r="L118" s="1059"/>
    </row>
    <row r="119" spans="1:12" x14ac:dyDescent="0.25">
      <c r="A119" s="11"/>
      <c r="B119" s="1059"/>
      <c r="C119" s="1059"/>
      <c r="D119" s="1059"/>
      <c r="E119" s="1059"/>
      <c r="F119" s="1059"/>
      <c r="G119" s="1059"/>
      <c r="H119" s="1059"/>
      <c r="I119" s="1059"/>
      <c r="J119" s="1059"/>
      <c r="K119" s="1059"/>
      <c r="L119" s="1059"/>
    </row>
    <row r="120" spans="1:12" x14ac:dyDescent="0.25">
      <c r="A120" s="11"/>
      <c r="B120" s="1059"/>
      <c r="C120" s="1059"/>
      <c r="D120" s="1059"/>
      <c r="E120" s="1059"/>
      <c r="F120" s="1059"/>
      <c r="G120" s="1059"/>
      <c r="H120" s="1059"/>
      <c r="I120" s="1059"/>
      <c r="J120" s="1059"/>
      <c r="K120" s="1059"/>
      <c r="L120" s="1059"/>
    </row>
    <row r="121" spans="1:12" ht="5.0999999999999996" customHeight="1" x14ac:dyDescent="0.25">
      <c r="A121" s="11"/>
      <c r="B121" s="1058"/>
      <c r="C121" s="1058"/>
      <c r="D121" s="1058"/>
      <c r="E121" s="1058"/>
      <c r="F121" s="1058"/>
      <c r="G121" s="1058"/>
      <c r="H121" s="1058"/>
      <c r="I121" s="1058"/>
      <c r="J121" s="1058"/>
      <c r="K121" s="1058"/>
      <c r="L121" s="1058"/>
    </row>
    <row r="122" spans="1:12" ht="15" customHeight="1" x14ac:dyDescent="0.25">
      <c r="A122" s="591" t="str">
        <f>A118+1&amp;"."</f>
        <v>2.</v>
      </c>
      <c r="B122" s="1059" t="s">
        <v>823</v>
      </c>
      <c r="C122" s="1059"/>
      <c r="D122" s="1059"/>
      <c r="E122" s="1059"/>
      <c r="F122" s="1059"/>
      <c r="G122" s="1059"/>
      <c r="H122" s="1059"/>
      <c r="I122" s="1059"/>
      <c r="J122" s="1059"/>
      <c r="K122" s="1059"/>
      <c r="L122" s="1059"/>
    </row>
    <row r="123" spans="1:12" x14ac:dyDescent="0.25">
      <c r="A123" s="11"/>
      <c r="B123" s="1059"/>
      <c r="C123" s="1059"/>
      <c r="D123" s="1059"/>
      <c r="E123" s="1059"/>
      <c r="F123" s="1059"/>
      <c r="G123" s="1059"/>
      <c r="H123" s="1059"/>
      <c r="I123" s="1059"/>
      <c r="J123" s="1059"/>
      <c r="K123" s="1059"/>
      <c r="L123" s="1059"/>
    </row>
    <row r="124" spans="1:12" x14ac:dyDescent="0.25">
      <c r="A124" s="11"/>
      <c r="B124" s="1059"/>
      <c r="C124" s="1059"/>
      <c r="D124" s="1059"/>
      <c r="E124" s="1059"/>
      <c r="F124" s="1059"/>
      <c r="G124" s="1059"/>
      <c r="H124" s="1059"/>
      <c r="I124" s="1059"/>
      <c r="J124" s="1059"/>
      <c r="K124" s="1059"/>
      <c r="L124" s="1059"/>
    </row>
    <row r="125" spans="1:12" ht="5.0999999999999996" customHeight="1" x14ac:dyDescent="0.25">
      <c r="A125" s="11"/>
      <c r="B125" s="1058"/>
      <c r="C125" s="1058"/>
      <c r="D125" s="1058"/>
      <c r="E125" s="1058"/>
      <c r="F125" s="1058"/>
      <c r="G125" s="1058"/>
      <c r="H125" s="1058"/>
      <c r="I125" s="1058"/>
      <c r="J125" s="1058"/>
      <c r="K125" s="1058"/>
      <c r="L125" s="1058"/>
    </row>
    <row r="126" spans="1:12" ht="15" customHeight="1" x14ac:dyDescent="0.25">
      <c r="A126" s="591" t="str">
        <f>A122+1&amp;"."</f>
        <v>3.</v>
      </c>
      <c r="B126" s="1034" t="s">
        <v>571</v>
      </c>
      <c r="C126" s="1034"/>
      <c r="D126" s="1034"/>
      <c r="E126" s="1034"/>
      <c r="F126" s="1034"/>
      <c r="G126" s="1034"/>
      <c r="H126" s="1034"/>
      <c r="I126" s="1034"/>
      <c r="J126" s="1034"/>
      <c r="K126" s="1034"/>
      <c r="L126" s="1034"/>
    </row>
    <row r="127" spans="1:12" x14ac:dyDescent="0.25">
      <c r="A127" s="11"/>
      <c r="B127" s="1034"/>
      <c r="C127" s="1034"/>
      <c r="D127" s="1034"/>
      <c r="E127" s="1034"/>
      <c r="F127" s="1034"/>
      <c r="G127" s="1034"/>
      <c r="H127" s="1034"/>
      <c r="I127" s="1034"/>
      <c r="J127" s="1034"/>
      <c r="K127" s="1034"/>
      <c r="L127" s="1034"/>
    </row>
    <row r="128" spans="1:12" ht="5.0999999999999996" customHeight="1" x14ac:dyDescent="0.25">
      <c r="A128" s="11"/>
      <c r="B128" s="1058"/>
      <c r="C128" s="1058"/>
      <c r="D128" s="1058"/>
      <c r="E128" s="1058"/>
      <c r="F128" s="1058"/>
      <c r="G128" s="1058"/>
      <c r="H128" s="1058"/>
      <c r="I128" s="1058"/>
      <c r="J128" s="1058"/>
      <c r="K128" s="1058"/>
      <c r="L128" s="1058"/>
    </row>
    <row r="129" spans="1:12" ht="15" customHeight="1" x14ac:dyDescent="0.25">
      <c r="A129" s="591" t="str">
        <f>A126+1&amp;"."</f>
        <v>4.</v>
      </c>
      <c r="B129" s="1034" t="s">
        <v>774</v>
      </c>
      <c r="C129" s="1034"/>
      <c r="D129" s="1034"/>
      <c r="E129" s="1034"/>
      <c r="F129" s="1034"/>
      <c r="G129" s="1034"/>
      <c r="H129" s="1034"/>
      <c r="I129" s="1034"/>
      <c r="J129" s="1034"/>
      <c r="K129" s="1034"/>
      <c r="L129" s="1034"/>
    </row>
    <row r="130" spans="1:12" x14ac:dyDescent="0.25">
      <c r="A130" s="11"/>
      <c r="B130" s="1034"/>
      <c r="C130" s="1034"/>
      <c r="D130" s="1034"/>
      <c r="E130" s="1034"/>
      <c r="F130" s="1034"/>
      <c r="G130" s="1034"/>
      <c r="H130" s="1034"/>
      <c r="I130" s="1034"/>
      <c r="J130" s="1034"/>
      <c r="K130" s="1034"/>
      <c r="L130" s="1034"/>
    </row>
    <row r="131" spans="1:12" ht="5.0999999999999996" customHeight="1" x14ac:dyDescent="0.25">
      <c r="A131" s="11"/>
      <c r="B131" s="1058"/>
      <c r="C131" s="1058"/>
      <c r="D131" s="1058"/>
      <c r="E131" s="1058"/>
      <c r="F131" s="1058"/>
      <c r="G131" s="1058"/>
      <c r="H131" s="1058"/>
      <c r="I131" s="1058"/>
      <c r="J131" s="1058"/>
      <c r="K131" s="1058"/>
      <c r="L131" s="1058"/>
    </row>
    <row r="132" spans="1:12" ht="15" customHeight="1" x14ac:dyDescent="0.25">
      <c r="A132" s="591" t="str">
        <f>A129+1&amp;"."</f>
        <v>5.</v>
      </c>
      <c r="B132" s="1034" t="s">
        <v>818</v>
      </c>
      <c r="C132" s="1034"/>
      <c r="D132" s="1034"/>
      <c r="E132" s="1034"/>
      <c r="F132" s="1034"/>
      <c r="G132" s="1034"/>
      <c r="H132" s="1034"/>
      <c r="I132" s="1034"/>
      <c r="J132" s="1034"/>
      <c r="K132" s="1034"/>
      <c r="L132" s="1034"/>
    </row>
    <row r="133" spans="1:12" x14ac:dyDescent="0.25">
      <c r="A133" s="11"/>
      <c r="B133" s="1034"/>
      <c r="C133" s="1034"/>
      <c r="D133" s="1034"/>
      <c r="E133" s="1034"/>
      <c r="F133" s="1034"/>
      <c r="G133" s="1034"/>
      <c r="H133" s="1034"/>
      <c r="I133" s="1034"/>
      <c r="J133" s="1034"/>
      <c r="K133" s="1034"/>
      <c r="L133" s="1034"/>
    </row>
    <row r="134" spans="1:12" ht="5.0999999999999996" customHeight="1" x14ac:dyDescent="0.25">
      <c r="A134" s="11"/>
      <c r="B134" s="1058"/>
      <c r="C134" s="1058"/>
      <c r="D134" s="1058"/>
      <c r="E134" s="1058"/>
      <c r="F134" s="1058"/>
      <c r="G134" s="1058"/>
      <c r="H134" s="1058"/>
      <c r="I134" s="1058"/>
      <c r="J134" s="1058"/>
      <c r="K134" s="1058"/>
      <c r="L134" s="1058"/>
    </row>
    <row r="135" spans="1:12" ht="15" customHeight="1" x14ac:dyDescent="0.25">
      <c r="A135" s="591" t="str">
        <f>A132+1&amp;"."</f>
        <v>6.</v>
      </c>
      <c r="B135" s="1034" t="s">
        <v>572</v>
      </c>
      <c r="C135" s="1034"/>
      <c r="D135" s="1034"/>
      <c r="E135" s="1034"/>
      <c r="F135" s="1034"/>
      <c r="G135" s="1034"/>
      <c r="H135" s="1034"/>
      <c r="I135" s="1034"/>
      <c r="J135" s="1034"/>
      <c r="K135" s="1034"/>
      <c r="L135" s="1034"/>
    </row>
    <row r="136" spans="1:12" x14ac:dyDescent="0.25">
      <c r="A136" s="11"/>
      <c r="B136" s="1034"/>
      <c r="C136" s="1034"/>
      <c r="D136" s="1034"/>
      <c r="E136" s="1034"/>
      <c r="F136" s="1034"/>
      <c r="G136" s="1034"/>
      <c r="H136" s="1034"/>
      <c r="I136" s="1034"/>
      <c r="J136" s="1034"/>
      <c r="K136" s="1034"/>
      <c r="L136" s="1034"/>
    </row>
    <row r="137" spans="1:12" ht="5.0999999999999996" customHeight="1" x14ac:dyDescent="0.25">
      <c r="A137" s="11"/>
      <c r="B137" s="1058"/>
      <c r="C137" s="1058"/>
      <c r="D137" s="1058"/>
      <c r="E137" s="1058"/>
      <c r="F137" s="1058"/>
      <c r="G137" s="1058"/>
      <c r="H137" s="1058"/>
      <c r="I137" s="1058"/>
      <c r="J137" s="1058"/>
      <c r="K137" s="1058"/>
      <c r="L137" s="1058"/>
    </row>
    <row r="138" spans="1:12" ht="15" customHeight="1" x14ac:dyDescent="0.25">
      <c r="A138" s="591" t="str">
        <f>A135+1&amp;"."</f>
        <v>7.</v>
      </c>
      <c r="B138" s="1034" t="s">
        <v>819</v>
      </c>
      <c r="C138" s="1034"/>
      <c r="D138" s="1034"/>
      <c r="E138" s="1034"/>
      <c r="F138" s="1034"/>
      <c r="G138" s="1034"/>
      <c r="H138" s="1034"/>
      <c r="I138" s="1034"/>
      <c r="J138" s="1034"/>
      <c r="K138" s="1034"/>
      <c r="L138" s="1034"/>
    </row>
    <row r="139" spans="1:12" x14ac:dyDescent="0.25">
      <c r="A139" s="11"/>
      <c r="B139" s="1034"/>
      <c r="C139" s="1034"/>
      <c r="D139" s="1034"/>
      <c r="E139" s="1034"/>
      <c r="F139" s="1034"/>
      <c r="G139" s="1034"/>
      <c r="H139" s="1034"/>
      <c r="I139" s="1034"/>
      <c r="J139" s="1034"/>
      <c r="K139" s="1034"/>
      <c r="L139" s="1034"/>
    </row>
    <row r="140" spans="1:12" ht="5.0999999999999996" customHeight="1" x14ac:dyDescent="0.25">
      <c r="A140" s="11"/>
      <c r="B140" s="1058"/>
      <c r="C140" s="1058"/>
      <c r="D140" s="1058"/>
      <c r="E140" s="1058"/>
      <c r="F140" s="1058"/>
      <c r="G140" s="1058"/>
      <c r="H140" s="1058"/>
      <c r="I140" s="1058"/>
      <c r="J140" s="1058"/>
      <c r="K140" s="1058"/>
      <c r="L140" s="1058"/>
    </row>
    <row r="141" spans="1:12" ht="15" customHeight="1" x14ac:dyDescent="0.25">
      <c r="A141" s="591" t="str">
        <f>A138+1&amp;"."</f>
        <v>8.</v>
      </c>
      <c r="B141" s="1034" t="s">
        <v>820</v>
      </c>
      <c r="C141" s="1034"/>
      <c r="D141" s="1034"/>
      <c r="E141" s="1034"/>
      <c r="F141" s="1034"/>
      <c r="G141" s="1034"/>
      <c r="H141" s="1034"/>
      <c r="I141" s="1034"/>
      <c r="J141" s="1034"/>
      <c r="K141" s="1034"/>
      <c r="L141" s="1034"/>
    </row>
    <row r="142" spans="1:12" x14ac:dyDescent="0.25">
      <c r="A142" s="11"/>
      <c r="B142" s="1034"/>
      <c r="C142" s="1034"/>
      <c r="D142" s="1034"/>
      <c r="E142" s="1034"/>
      <c r="F142" s="1034"/>
      <c r="G142" s="1034"/>
      <c r="H142" s="1034"/>
      <c r="I142" s="1034"/>
      <c r="J142" s="1034"/>
      <c r="K142" s="1034"/>
      <c r="L142" s="1034"/>
    </row>
    <row r="143" spans="1:12" x14ac:dyDescent="0.25">
      <c r="A143" s="11"/>
      <c r="B143" s="1034"/>
      <c r="C143" s="1034"/>
      <c r="D143" s="1034"/>
      <c r="E143" s="1034"/>
      <c r="F143" s="1034"/>
      <c r="G143" s="1034"/>
      <c r="H143" s="1034"/>
      <c r="I143" s="1034"/>
      <c r="J143" s="1034"/>
      <c r="K143" s="1034"/>
      <c r="L143" s="1034"/>
    </row>
    <row r="144" spans="1:12" x14ac:dyDescent="0.25">
      <c r="A144" s="11"/>
      <c r="B144" s="1023"/>
      <c r="C144" s="1023"/>
      <c r="D144" s="1023"/>
      <c r="E144" s="1023"/>
      <c r="F144" s="1023"/>
      <c r="G144" s="1023"/>
      <c r="H144" s="1023"/>
      <c r="I144" s="1023"/>
      <c r="J144" s="1023"/>
      <c r="K144" s="1023"/>
      <c r="L144" s="1023"/>
    </row>
    <row r="145" spans="1:22" x14ac:dyDescent="0.25">
      <c r="A145" s="601" t="s">
        <v>573</v>
      </c>
      <c r="B145" s="593"/>
      <c r="C145" s="594"/>
      <c r="D145" s="11"/>
      <c r="E145" s="11"/>
      <c r="F145" s="11"/>
      <c r="G145" s="11"/>
      <c r="H145" s="11"/>
      <c r="I145" s="11"/>
      <c r="J145" s="11"/>
      <c r="K145" s="11"/>
      <c r="L145" s="11"/>
    </row>
    <row r="146" spans="1:22" ht="5.0999999999999996" customHeight="1" x14ac:dyDescent="0.25">
      <c r="A146" s="1030"/>
      <c r="B146" s="1030"/>
      <c r="C146" s="1030"/>
      <c r="D146" s="1030"/>
      <c r="E146" s="1030"/>
      <c r="F146" s="1030"/>
      <c r="G146" s="1030"/>
      <c r="H146" s="1030"/>
      <c r="I146" s="1030"/>
      <c r="J146" s="1030"/>
      <c r="K146" s="1030"/>
      <c r="L146" s="1030"/>
    </row>
    <row r="147" spans="1:22" ht="30" customHeight="1" x14ac:dyDescent="0.25">
      <c r="A147" s="11"/>
      <c r="B147" s="588" t="s">
        <v>25</v>
      </c>
      <c r="C147" s="768" t="s">
        <v>575</v>
      </c>
      <c r="D147" s="769"/>
      <c r="E147" s="770"/>
      <c r="F147" s="768" t="s">
        <v>550</v>
      </c>
      <c r="G147" s="770"/>
      <c r="H147" s="1046" t="str">
        <f>"Team "&amp;'Data Entry'!$C$10</f>
        <v>Team PQR Trading Company</v>
      </c>
      <c r="I147" s="1046"/>
      <c r="J147" s="1046" t="str">
        <f>"Team "&amp;'Data Entry'!$C$5</f>
        <v>Team ABC &amp; Co., Chartered Accountants</v>
      </c>
      <c r="K147" s="1046"/>
      <c r="L147" s="1046"/>
    </row>
    <row r="148" spans="1:22" x14ac:dyDescent="0.25">
      <c r="A148" s="11"/>
      <c r="B148" s="595">
        <v>1</v>
      </c>
      <c r="C148" s="759"/>
      <c r="D148" s="1047"/>
      <c r="E148" s="760"/>
      <c r="F148" s="1038"/>
      <c r="G148" s="1039"/>
      <c r="H148" s="1045"/>
      <c r="I148" s="1045"/>
      <c r="J148" s="1057"/>
      <c r="K148" s="1057"/>
      <c r="L148" s="1057"/>
    </row>
    <row r="149" spans="1:22" x14ac:dyDescent="0.25">
      <c r="A149" s="11"/>
      <c r="B149" s="595">
        <f>B148+1</f>
        <v>2</v>
      </c>
      <c r="C149" s="759"/>
      <c r="D149" s="1047"/>
      <c r="E149" s="760"/>
      <c r="F149" s="1038"/>
      <c r="G149" s="1039"/>
      <c r="H149" s="1045"/>
      <c r="I149" s="1045"/>
      <c r="J149" s="1057"/>
      <c r="K149" s="1057"/>
      <c r="L149" s="1057"/>
    </row>
    <row r="150" spans="1:22" x14ac:dyDescent="0.25">
      <c r="A150" s="11"/>
      <c r="B150" s="595">
        <f>B149+1</f>
        <v>3</v>
      </c>
      <c r="C150" s="759"/>
      <c r="D150" s="1047"/>
      <c r="E150" s="760"/>
      <c r="F150" s="1038"/>
      <c r="G150" s="1039"/>
      <c r="H150" s="1045"/>
      <c r="I150" s="1045"/>
      <c r="J150" s="1057"/>
      <c r="K150" s="1057"/>
      <c r="L150" s="1057"/>
    </row>
    <row r="151" spans="1:22" x14ac:dyDescent="0.25">
      <c r="A151" s="11"/>
      <c r="B151" s="595">
        <f>B150+1</f>
        <v>4</v>
      </c>
      <c r="C151" s="759"/>
      <c r="D151" s="1047"/>
      <c r="E151" s="760"/>
      <c r="F151" s="1038"/>
      <c r="G151" s="1039"/>
      <c r="H151" s="1045"/>
      <c r="I151" s="1045"/>
      <c r="J151" s="1057"/>
      <c r="K151" s="1057"/>
      <c r="L151" s="1057"/>
    </row>
    <row r="152" spans="1:22" x14ac:dyDescent="0.25">
      <c r="A152" s="1030"/>
      <c r="B152" s="1030"/>
      <c r="C152" s="1030"/>
      <c r="D152" s="1030"/>
      <c r="E152" s="1030"/>
      <c r="F152" s="1030"/>
      <c r="G152" s="1030"/>
      <c r="H152" s="1030"/>
      <c r="I152" s="1030"/>
      <c r="J152" s="1030"/>
      <c r="K152" s="1030"/>
      <c r="L152" s="1030"/>
    </row>
    <row r="153" spans="1:22" x14ac:dyDescent="0.25">
      <c r="A153" s="1030"/>
      <c r="B153" s="1030"/>
      <c r="C153" s="1030"/>
      <c r="D153" s="1030"/>
      <c r="E153" s="1030"/>
      <c r="F153" s="1030"/>
      <c r="G153" s="1030"/>
      <c r="H153" s="1030"/>
      <c r="I153" s="1030"/>
      <c r="J153" s="1030"/>
      <c r="K153" s="1030"/>
      <c r="L153" s="1030"/>
    </row>
    <row r="154" spans="1:22" x14ac:dyDescent="0.25">
      <c r="A154" s="9" t="s">
        <v>577</v>
      </c>
      <c r="B154" s="1056" t="s">
        <v>578</v>
      </c>
      <c r="C154" s="1056"/>
      <c r="D154" s="1056"/>
      <c r="E154" s="1056"/>
      <c r="F154" s="1056"/>
      <c r="G154" s="1056"/>
      <c r="H154" s="1056"/>
      <c r="I154" s="1056"/>
      <c r="J154" s="1056"/>
      <c r="K154" s="1056"/>
      <c r="L154" s="1056"/>
    </row>
    <row r="155" spans="1:22" x14ac:dyDescent="0.25">
      <c r="A155" s="1030"/>
      <c r="B155" s="1030"/>
      <c r="C155" s="1030"/>
      <c r="D155" s="1030"/>
      <c r="E155" s="1030"/>
      <c r="F155" s="1030"/>
      <c r="G155" s="1030"/>
      <c r="H155" s="1030"/>
      <c r="I155" s="1030"/>
      <c r="J155" s="1030"/>
      <c r="K155" s="1030"/>
      <c r="L155" s="1030"/>
    </row>
    <row r="156" spans="1:22" ht="30" customHeight="1" x14ac:dyDescent="0.25">
      <c r="A156" s="831" t="s">
        <v>25</v>
      </c>
      <c r="B156" s="1054" t="s">
        <v>582</v>
      </c>
      <c r="C156" s="1050" t="s">
        <v>30</v>
      </c>
      <c r="D156" s="1051"/>
      <c r="E156" s="1050" t="s">
        <v>579</v>
      </c>
      <c r="F156" s="1051"/>
      <c r="G156" s="768" t="s">
        <v>687</v>
      </c>
      <c r="H156" s="769"/>
      <c r="I156" s="770"/>
      <c r="J156" s="768" t="s">
        <v>688</v>
      </c>
      <c r="K156" s="769"/>
      <c r="L156" s="770"/>
      <c r="N156" s="596"/>
      <c r="O156" s="596"/>
      <c r="P156" s="597"/>
      <c r="Q156" s="597"/>
      <c r="R156" s="597"/>
      <c r="S156" s="597"/>
      <c r="T156" s="597"/>
      <c r="U156" s="597"/>
      <c r="V156" s="597"/>
    </row>
    <row r="157" spans="1:22" x14ac:dyDescent="0.25">
      <c r="A157" s="832"/>
      <c r="B157" s="1055"/>
      <c r="C157" s="1052"/>
      <c r="D157" s="1053"/>
      <c r="E157" s="1052"/>
      <c r="F157" s="1053"/>
      <c r="G157" s="588" t="s">
        <v>36</v>
      </c>
      <c r="H157" s="91" t="s">
        <v>580</v>
      </c>
      <c r="I157" s="588" t="s">
        <v>581</v>
      </c>
      <c r="J157" s="588" t="s">
        <v>36</v>
      </c>
      <c r="K157" s="588" t="s">
        <v>556</v>
      </c>
      <c r="L157" s="588" t="s">
        <v>581</v>
      </c>
      <c r="N157" s="596"/>
      <c r="O157" s="596"/>
      <c r="P157" s="597"/>
      <c r="Q157" s="597"/>
      <c r="R157" s="597"/>
      <c r="S157" s="597"/>
      <c r="T157" s="597"/>
      <c r="U157" s="597"/>
      <c r="V157" s="597"/>
    </row>
    <row r="158" spans="1:22" x14ac:dyDescent="0.25">
      <c r="A158" s="598">
        <f>1</f>
        <v>1</v>
      </c>
      <c r="B158" s="28"/>
      <c r="C158" s="1048"/>
      <c r="D158" s="1049"/>
      <c r="E158" s="1048"/>
      <c r="F158" s="1049"/>
      <c r="G158" s="28"/>
      <c r="H158" s="28"/>
      <c r="I158" s="28"/>
      <c r="J158" s="28"/>
      <c r="K158" s="28"/>
      <c r="L158" s="28"/>
      <c r="N158" s="596"/>
      <c r="O158" s="596"/>
      <c r="P158" s="597"/>
      <c r="Q158" s="597"/>
      <c r="R158" s="597"/>
      <c r="S158" s="597"/>
      <c r="T158" s="597"/>
      <c r="U158" s="597"/>
      <c r="V158" s="597"/>
    </row>
    <row r="159" spans="1:22" x14ac:dyDescent="0.25">
      <c r="A159" s="598">
        <f>A158+1</f>
        <v>2</v>
      </c>
      <c r="B159" s="28"/>
      <c r="C159" s="1048"/>
      <c r="D159" s="1049"/>
      <c r="E159" s="1048"/>
      <c r="F159" s="1049"/>
      <c r="G159" s="28"/>
      <c r="H159" s="28"/>
      <c r="I159" s="28"/>
      <c r="J159" s="28"/>
      <c r="K159" s="28"/>
      <c r="L159" s="28"/>
      <c r="N159" s="599"/>
      <c r="O159" s="599"/>
      <c r="P159" s="599"/>
      <c r="Q159" s="599"/>
      <c r="R159" s="599"/>
      <c r="S159" s="599"/>
      <c r="T159" s="599"/>
      <c r="U159" s="599"/>
      <c r="V159" s="599"/>
    </row>
    <row r="160" spans="1:22" x14ac:dyDescent="0.25">
      <c r="A160" s="598">
        <f t="shared" ref="A160:A163" si="1">A159+1</f>
        <v>3</v>
      </c>
      <c r="B160" s="28"/>
      <c r="C160" s="1048"/>
      <c r="D160" s="1049"/>
      <c r="E160" s="1048"/>
      <c r="F160" s="1049"/>
      <c r="G160" s="28"/>
      <c r="H160" s="28"/>
      <c r="I160" s="28"/>
      <c r="J160" s="28"/>
      <c r="K160" s="28"/>
      <c r="L160" s="28"/>
      <c r="N160" s="596"/>
      <c r="O160" s="596"/>
      <c r="P160" s="597"/>
      <c r="Q160" s="597"/>
      <c r="R160" s="597"/>
      <c r="S160" s="597"/>
      <c r="T160" s="597"/>
      <c r="U160" s="597"/>
      <c r="V160" s="597"/>
    </row>
    <row r="161" spans="1:12" x14ac:dyDescent="0.25">
      <c r="A161" s="598">
        <f t="shared" si="1"/>
        <v>4</v>
      </c>
      <c r="B161" s="28"/>
      <c r="C161" s="1048"/>
      <c r="D161" s="1049"/>
      <c r="E161" s="1048"/>
      <c r="F161" s="1049"/>
      <c r="G161" s="28"/>
      <c r="H161" s="28"/>
      <c r="I161" s="28"/>
      <c r="J161" s="28"/>
      <c r="K161" s="28"/>
      <c r="L161" s="28"/>
    </row>
    <row r="162" spans="1:12" x14ac:dyDescent="0.25">
      <c r="A162" s="598">
        <f t="shared" si="1"/>
        <v>5</v>
      </c>
      <c r="B162" s="28"/>
      <c r="C162" s="1048"/>
      <c r="D162" s="1049"/>
      <c r="E162" s="1048"/>
      <c r="F162" s="1049"/>
      <c r="G162" s="28"/>
      <c r="H162" s="28"/>
      <c r="I162" s="28"/>
      <c r="J162" s="28"/>
      <c r="K162" s="28"/>
      <c r="L162" s="28"/>
    </row>
    <row r="163" spans="1:12" x14ac:dyDescent="0.25">
      <c r="A163" s="598">
        <f t="shared" si="1"/>
        <v>6</v>
      </c>
      <c r="B163" s="28"/>
      <c r="C163" s="1048"/>
      <c r="D163" s="1049"/>
      <c r="E163" s="1048"/>
      <c r="F163" s="1049"/>
      <c r="G163" s="28"/>
      <c r="H163" s="28"/>
      <c r="I163" s="28"/>
      <c r="J163" s="28"/>
      <c r="K163" s="28"/>
      <c r="L163" s="28"/>
    </row>
    <row r="164" spans="1:12" x14ac:dyDescent="0.25">
      <c r="A164" s="11"/>
      <c r="B164" s="11"/>
      <c r="C164" s="11"/>
      <c r="D164" s="11"/>
      <c r="E164" s="11"/>
      <c r="F164" s="11"/>
      <c r="G164" s="11"/>
      <c r="H164" s="11"/>
      <c r="I164" s="11"/>
      <c r="J164" s="11"/>
      <c r="K164" s="11"/>
      <c r="L164" s="11"/>
    </row>
    <row r="165" spans="1:12" x14ac:dyDescent="0.25">
      <c r="A165" s="1040" t="s">
        <v>559</v>
      </c>
      <c r="B165" s="1040"/>
      <c r="C165" s="1040"/>
      <c r="D165" s="1040"/>
      <c r="E165" s="1040"/>
      <c r="F165" s="1040"/>
      <c r="G165" s="1040"/>
      <c r="H165" s="1040"/>
      <c r="I165" s="1040"/>
      <c r="J165" s="1040"/>
      <c r="K165" s="1040"/>
      <c r="L165" s="1040"/>
    </row>
    <row r="166" spans="1:12" ht="5.0999999999999996" customHeight="1" x14ac:dyDescent="0.25">
      <c r="A166" s="1023"/>
      <c r="B166" s="1023"/>
      <c r="C166" s="1023"/>
      <c r="D166" s="1023"/>
      <c r="E166" s="1023"/>
      <c r="F166" s="1023"/>
      <c r="G166" s="1023"/>
      <c r="H166" s="1023"/>
      <c r="I166" s="1023"/>
      <c r="J166" s="1023"/>
      <c r="K166" s="1023"/>
      <c r="L166" s="1023"/>
    </row>
    <row r="167" spans="1:12" x14ac:dyDescent="0.25">
      <c r="A167" s="590" t="s">
        <v>560</v>
      </c>
      <c r="B167" s="1037" t="s">
        <v>561</v>
      </c>
      <c r="C167" s="1037"/>
      <c r="D167" s="1037"/>
      <c r="E167" s="1037"/>
      <c r="F167" s="1037"/>
      <c r="G167" s="1037"/>
      <c r="H167" s="1037"/>
      <c r="I167" s="1037"/>
      <c r="J167" s="1037"/>
      <c r="K167" s="1037"/>
      <c r="L167" s="1037"/>
    </row>
    <row r="168" spans="1:12" ht="5.0999999999999996" customHeight="1" x14ac:dyDescent="0.25">
      <c r="A168" s="1030"/>
      <c r="B168" s="1030"/>
      <c r="C168" s="1030"/>
      <c r="D168" s="1030"/>
      <c r="E168" s="1030"/>
      <c r="F168" s="1030"/>
      <c r="G168" s="1030"/>
      <c r="H168" s="1030"/>
      <c r="I168" s="1030"/>
      <c r="J168" s="1030"/>
      <c r="K168" s="1030"/>
      <c r="L168" s="1030"/>
    </row>
    <row r="169" spans="1:12" x14ac:dyDescent="0.25">
      <c r="A169" s="590" t="s">
        <v>560</v>
      </c>
      <c r="B169" s="1037" t="s">
        <v>562</v>
      </c>
      <c r="C169" s="1037"/>
      <c r="D169" s="1037"/>
      <c r="E169" s="1037"/>
      <c r="F169" s="1037"/>
      <c r="G169" s="1037"/>
      <c r="H169" s="1037"/>
      <c r="I169" s="1037"/>
      <c r="J169" s="1037"/>
      <c r="K169" s="1037"/>
      <c r="L169" s="1037"/>
    </row>
    <row r="170" spans="1:12" x14ac:dyDescent="0.25">
      <c r="A170" s="590"/>
      <c r="B170" s="63"/>
      <c r="C170" s="63"/>
      <c r="D170" s="63"/>
      <c r="E170" s="63"/>
      <c r="F170" s="63"/>
      <c r="G170" s="63"/>
      <c r="H170" s="63"/>
      <c r="I170" s="63"/>
      <c r="J170" s="63"/>
      <c r="K170" s="63"/>
      <c r="L170" s="63"/>
    </row>
    <row r="171" spans="1:12" x14ac:dyDescent="0.25">
      <c r="A171" s="1030"/>
      <c r="B171" s="1030"/>
      <c r="C171" s="1030"/>
      <c r="D171" s="1030"/>
      <c r="E171" s="1030"/>
      <c r="F171" s="1030"/>
      <c r="G171" s="1030"/>
      <c r="H171" s="1030"/>
      <c r="I171" s="1030"/>
      <c r="J171" s="1030"/>
      <c r="K171" s="1030"/>
      <c r="L171" s="1030"/>
    </row>
    <row r="172" spans="1:12" x14ac:dyDescent="0.25">
      <c r="A172" s="9" t="s">
        <v>584</v>
      </c>
      <c r="B172" s="1035" t="s">
        <v>585</v>
      </c>
      <c r="C172" s="1035"/>
      <c r="D172" s="1035"/>
      <c r="E172" s="1035"/>
      <c r="F172" s="1035"/>
      <c r="G172" s="1035"/>
      <c r="H172" s="1035"/>
      <c r="I172" s="1035"/>
      <c r="J172" s="1035"/>
      <c r="K172" s="1035"/>
      <c r="L172" s="1035"/>
    </row>
    <row r="173" spans="1:12" x14ac:dyDescent="0.25">
      <c r="A173" s="1030"/>
      <c r="B173" s="1030"/>
      <c r="C173" s="1030"/>
      <c r="D173" s="1030"/>
      <c r="E173" s="1030"/>
      <c r="F173" s="1030"/>
      <c r="G173" s="1030"/>
      <c r="H173" s="1030"/>
      <c r="I173" s="1030"/>
      <c r="J173" s="1030"/>
      <c r="K173" s="1030"/>
      <c r="L173" s="1030"/>
    </row>
    <row r="174" spans="1:12" ht="15" customHeight="1" x14ac:dyDescent="0.25">
      <c r="A174" s="1033" t="str">
        <f>1&amp;"."</f>
        <v>1.</v>
      </c>
      <c r="B174" s="1034" t="s">
        <v>587</v>
      </c>
      <c r="C174" s="1034"/>
      <c r="D174" s="1034"/>
      <c r="E174" s="1034"/>
      <c r="F174" s="1034"/>
      <c r="G174" s="1034"/>
      <c r="H174" s="1034"/>
      <c r="I174" s="1034"/>
      <c r="J174" s="1034"/>
      <c r="K174" s="1034"/>
      <c r="L174" s="1034"/>
    </row>
    <row r="175" spans="1:12" x14ac:dyDescent="0.25">
      <c r="A175" s="1033"/>
      <c r="B175" s="1034"/>
      <c r="C175" s="1034"/>
      <c r="D175" s="1034"/>
      <c r="E175" s="1034"/>
      <c r="F175" s="1034"/>
      <c r="G175" s="1034"/>
      <c r="H175" s="1034"/>
      <c r="I175" s="1034"/>
      <c r="J175" s="1034"/>
      <c r="K175" s="1034"/>
      <c r="L175" s="1034"/>
    </row>
    <row r="176" spans="1:12" x14ac:dyDescent="0.25">
      <c r="A176" s="1033"/>
      <c r="B176" s="1034"/>
      <c r="C176" s="1034"/>
      <c r="D176" s="1034"/>
      <c r="E176" s="1034"/>
      <c r="F176" s="1034"/>
      <c r="G176" s="1034"/>
      <c r="H176" s="1034"/>
      <c r="I176" s="1034"/>
      <c r="J176" s="1034"/>
      <c r="K176" s="1034"/>
      <c r="L176" s="1034"/>
    </row>
    <row r="177" spans="1:12" x14ac:dyDescent="0.25">
      <c r="A177" s="1030"/>
      <c r="B177" s="1030"/>
      <c r="C177" s="1030"/>
      <c r="D177" s="1030"/>
      <c r="E177" s="1030"/>
      <c r="F177" s="1030"/>
      <c r="G177" s="1030"/>
      <c r="H177" s="1030"/>
      <c r="I177" s="1030"/>
      <c r="J177" s="1030"/>
      <c r="K177" s="1030"/>
      <c r="L177" s="1030"/>
    </row>
    <row r="178" spans="1:12" ht="15" customHeight="1" x14ac:dyDescent="0.25">
      <c r="A178" s="1033" t="str">
        <f>A174+1&amp;"."</f>
        <v>2.</v>
      </c>
      <c r="B178" s="1034" t="s">
        <v>588</v>
      </c>
      <c r="C178" s="1034"/>
      <c r="D178" s="1034"/>
      <c r="E178" s="1034"/>
      <c r="F178" s="1034"/>
      <c r="G178" s="1034"/>
      <c r="H178" s="1034"/>
      <c r="I178" s="1034"/>
      <c r="J178" s="1034"/>
      <c r="K178" s="1034"/>
      <c r="L178" s="1034"/>
    </row>
    <row r="179" spans="1:12" x14ac:dyDescent="0.25">
      <c r="A179" s="1033"/>
      <c r="B179" s="1034"/>
      <c r="C179" s="1034"/>
      <c r="D179" s="1034"/>
      <c r="E179" s="1034"/>
      <c r="F179" s="1034"/>
      <c r="G179" s="1034"/>
      <c r="H179" s="1034"/>
      <c r="I179" s="1034"/>
      <c r="J179" s="1034"/>
      <c r="K179" s="1034"/>
      <c r="L179" s="1034"/>
    </row>
    <row r="180" spans="1:12" x14ac:dyDescent="0.25">
      <c r="A180" s="1033"/>
      <c r="B180" s="1034"/>
      <c r="C180" s="1034"/>
      <c r="D180" s="1034"/>
      <c r="E180" s="1034"/>
      <c r="F180" s="1034"/>
      <c r="G180" s="1034"/>
      <c r="H180" s="1034"/>
      <c r="I180" s="1034"/>
      <c r="J180" s="1034"/>
      <c r="K180" s="1034"/>
      <c r="L180" s="1034"/>
    </row>
    <row r="181" spans="1:12" x14ac:dyDescent="0.25">
      <c r="A181" s="1033"/>
      <c r="B181" s="1034"/>
      <c r="C181" s="1034"/>
      <c r="D181" s="1034"/>
      <c r="E181" s="1034"/>
      <c r="F181" s="1034"/>
      <c r="G181" s="1034"/>
      <c r="H181" s="1034"/>
      <c r="I181" s="1034"/>
      <c r="J181" s="1034"/>
      <c r="K181" s="1034"/>
      <c r="L181" s="1034"/>
    </row>
    <row r="182" spans="1:12" x14ac:dyDescent="0.25">
      <c r="A182" s="11"/>
      <c r="B182" s="1034"/>
      <c r="C182" s="1034"/>
      <c r="D182" s="1034"/>
      <c r="E182" s="1034"/>
      <c r="F182" s="1034"/>
      <c r="G182" s="1034"/>
      <c r="H182" s="1034"/>
      <c r="I182" s="1034"/>
      <c r="J182" s="1034"/>
      <c r="K182" s="1034"/>
      <c r="L182" s="1034"/>
    </row>
    <row r="183" spans="1:12" x14ac:dyDescent="0.25">
      <c r="A183" s="1030"/>
      <c r="B183" s="1030"/>
      <c r="C183" s="1030"/>
      <c r="D183" s="1030"/>
      <c r="E183" s="1030"/>
      <c r="F183" s="1030"/>
      <c r="G183" s="1030"/>
      <c r="H183" s="1030"/>
      <c r="I183" s="1030"/>
      <c r="J183" s="1030"/>
      <c r="K183" s="1030"/>
      <c r="L183" s="1030"/>
    </row>
    <row r="184" spans="1:12" x14ac:dyDescent="0.25">
      <c r="A184" s="1030"/>
      <c r="B184" s="1030"/>
      <c r="C184" s="1030"/>
      <c r="D184" s="1030"/>
      <c r="E184" s="1030"/>
      <c r="F184" s="1030"/>
      <c r="G184" s="1030"/>
      <c r="H184" s="1030"/>
      <c r="I184" s="1030"/>
      <c r="J184" s="1030"/>
      <c r="K184" s="1030"/>
      <c r="L184" s="1030"/>
    </row>
    <row r="185" spans="1:12" x14ac:dyDescent="0.25">
      <c r="A185" s="1030"/>
      <c r="B185" s="1030"/>
      <c r="C185" s="1030"/>
      <c r="D185" s="1030"/>
      <c r="E185" s="1030"/>
      <c r="F185" s="1030"/>
      <c r="G185" s="1030"/>
      <c r="H185" s="1030"/>
      <c r="I185" s="1030"/>
      <c r="J185" s="1030"/>
      <c r="K185" s="1030"/>
      <c r="L185" s="1030"/>
    </row>
    <row r="186" spans="1:12" x14ac:dyDescent="0.25">
      <c r="A186" s="1030"/>
      <c r="B186" s="1030"/>
      <c r="C186" s="1030"/>
      <c r="D186" s="1030"/>
      <c r="E186" s="1030"/>
      <c r="F186" s="1030"/>
      <c r="G186" s="1030"/>
      <c r="H186" s="1030"/>
      <c r="I186" s="1030"/>
      <c r="J186" s="1030"/>
      <c r="K186" s="1030"/>
      <c r="L186" s="1030"/>
    </row>
    <row r="187" spans="1:12" ht="15" customHeight="1" x14ac:dyDescent="0.25">
      <c r="A187" s="1033" t="str">
        <f>A178+1&amp;"."</f>
        <v>3.</v>
      </c>
      <c r="B187" s="1034" t="s">
        <v>589</v>
      </c>
      <c r="C187" s="1034"/>
      <c r="D187" s="1034"/>
      <c r="E187" s="1034"/>
      <c r="F187" s="1034"/>
      <c r="G187" s="1034"/>
      <c r="H187" s="1034"/>
      <c r="I187" s="1034"/>
      <c r="J187" s="1034"/>
      <c r="K187" s="1034"/>
      <c r="L187" s="1034"/>
    </row>
    <row r="188" spans="1:12" x14ac:dyDescent="0.25">
      <c r="A188" s="1033"/>
      <c r="B188" s="1034"/>
      <c r="C188" s="1034"/>
      <c r="D188" s="1034"/>
      <c r="E188" s="1034"/>
      <c r="F188" s="1034"/>
      <c r="G188" s="1034"/>
      <c r="H188" s="1034"/>
      <c r="I188" s="1034"/>
      <c r="J188" s="1034"/>
      <c r="K188" s="1034"/>
      <c r="L188" s="1034"/>
    </row>
    <row r="189" spans="1:12" x14ac:dyDescent="0.25">
      <c r="A189" s="1033"/>
      <c r="B189" s="1034"/>
      <c r="C189" s="1034"/>
      <c r="D189" s="1034"/>
      <c r="E189" s="1034"/>
      <c r="F189" s="1034"/>
      <c r="G189" s="1034"/>
      <c r="H189" s="1034"/>
      <c r="I189" s="1034"/>
      <c r="J189" s="1034"/>
      <c r="K189" s="1034"/>
      <c r="L189" s="1034"/>
    </row>
    <row r="190" spans="1:12" x14ac:dyDescent="0.25">
      <c r="A190" s="1033"/>
      <c r="B190" s="1034"/>
      <c r="C190" s="1034"/>
      <c r="D190" s="1034"/>
      <c r="E190" s="1034"/>
      <c r="F190" s="1034"/>
      <c r="G190" s="1034"/>
      <c r="H190" s="1034"/>
      <c r="I190" s="1034"/>
      <c r="J190" s="1034"/>
      <c r="K190" s="1034"/>
      <c r="L190" s="1034"/>
    </row>
    <row r="191" spans="1:12" x14ac:dyDescent="0.25">
      <c r="A191" s="11"/>
      <c r="B191" s="1034"/>
      <c r="C191" s="1034"/>
      <c r="D191" s="1034"/>
      <c r="E191" s="1034"/>
      <c r="F191" s="1034"/>
      <c r="G191" s="1034"/>
      <c r="H191" s="1034"/>
      <c r="I191" s="1034"/>
      <c r="J191" s="1034"/>
      <c r="K191" s="1034"/>
      <c r="L191" s="1034"/>
    </row>
    <row r="192" spans="1:12" x14ac:dyDescent="0.25">
      <c r="A192" s="11"/>
      <c r="B192" s="1034"/>
      <c r="C192" s="1034"/>
      <c r="D192" s="1034"/>
      <c r="E192" s="1034"/>
      <c r="F192" s="1034"/>
      <c r="G192" s="1034"/>
      <c r="H192" s="1034"/>
      <c r="I192" s="1034"/>
      <c r="J192" s="1034"/>
      <c r="K192" s="1034"/>
      <c r="L192" s="1034"/>
    </row>
    <row r="193" spans="1:12" x14ac:dyDescent="0.25">
      <c r="A193" s="1030"/>
      <c r="B193" s="1030"/>
      <c r="C193" s="1030"/>
      <c r="D193" s="1030"/>
      <c r="E193" s="1030"/>
      <c r="F193" s="1030"/>
      <c r="G193" s="1030"/>
      <c r="H193" s="1030"/>
      <c r="I193" s="1030"/>
      <c r="J193" s="1030"/>
      <c r="K193" s="1030"/>
      <c r="L193" s="1030"/>
    </row>
    <row r="194" spans="1:12" x14ac:dyDescent="0.25">
      <c r="A194" s="1033" t="str">
        <f>A187+1&amp;"."</f>
        <v>4.</v>
      </c>
      <c r="B194" s="1034" t="s">
        <v>586</v>
      </c>
      <c r="C194" s="1034"/>
      <c r="D194" s="1034"/>
      <c r="E194" s="1034"/>
      <c r="F194" s="1034"/>
      <c r="G194" s="1034"/>
      <c r="H194" s="1034"/>
      <c r="I194" s="1034"/>
      <c r="J194" s="1034"/>
      <c r="K194" s="1034"/>
      <c r="L194" s="1034"/>
    </row>
    <row r="195" spans="1:12" x14ac:dyDescent="0.25">
      <c r="A195" s="1033"/>
      <c r="B195" s="1034"/>
      <c r="C195" s="1034"/>
      <c r="D195" s="1034"/>
      <c r="E195" s="1034"/>
      <c r="F195" s="1034"/>
      <c r="G195" s="1034"/>
      <c r="H195" s="1034"/>
      <c r="I195" s="1034"/>
      <c r="J195" s="1034"/>
      <c r="K195" s="1034"/>
      <c r="L195" s="1034"/>
    </row>
    <row r="196" spans="1:12" x14ac:dyDescent="0.25">
      <c r="A196" s="1033"/>
      <c r="B196" s="1034"/>
      <c r="C196" s="1034"/>
      <c r="D196" s="1034"/>
      <c r="E196" s="1034"/>
      <c r="F196" s="1034"/>
      <c r="G196" s="1034"/>
      <c r="H196" s="1034"/>
      <c r="I196" s="1034"/>
      <c r="J196" s="1034"/>
      <c r="K196" s="1034"/>
      <c r="L196" s="1034"/>
    </row>
    <row r="197" spans="1:12" x14ac:dyDescent="0.25">
      <c r="A197" s="1033"/>
      <c r="B197" s="1034"/>
      <c r="C197" s="1034"/>
      <c r="D197" s="1034"/>
      <c r="E197" s="1034"/>
      <c r="F197" s="1034"/>
      <c r="G197" s="1034"/>
      <c r="H197" s="1034"/>
      <c r="I197" s="1034"/>
      <c r="J197" s="1034"/>
      <c r="K197" s="1034"/>
      <c r="L197" s="1034"/>
    </row>
    <row r="198" spans="1:12" x14ac:dyDescent="0.25">
      <c r="A198" s="1030"/>
      <c r="B198" s="1030"/>
      <c r="C198" s="1030"/>
      <c r="D198" s="1030"/>
      <c r="E198" s="1030"/>
      <c r="F198" s="1030"/>
      <c r="G198" s="1030"/>
      <c r="H198" s="1030"/>
      <c r="I198" s="1030"/>
      <c r="J198" s="1030"/>
      <c r="K198" s="1030"/>
      <c r="L198" s="1030"/>
    </row>
    <row r="199" spans="1:12" x14ac:dyDescent="0.25">
      <c r="A199" s="1030"/>
      <c r="B199" s="1030"/>
      <c r="C199" s="1030"/>
      <c r="D199" s="1030"/>
      <c r="E199" s="1030"/>
      <c r="F199" s="1030"/>
      <c r="G199" s="1030"/>
      <c r="H199" s="1030"/>
      <c r="I199" s="1030"/>
      <c r="J199" s="1030"/>
      <c r="K199" s="1030"/>
      <c r="L199" s="1030"/>
    </row>
    <row r="200" spans="1:12" x14ac:dyDescent="0.25">
      <c r="A200" s="1030"/>
      <c r="B200" s="1030"/>
      <c r="C200" s="1030"/>
      <c r="D200" s="1030"/>
      <c r="E200" s="1030"/>
      <c r="F200" s="1030"/>
      <c r="G200" s="1030"/>
      <c r="H200" s="1030"/>
      <c r="I200" s="1030"/>
      <c r="J200" s="1030"/>
      <c r="K200" s="1030"/>
      <c r="L200" s="1030"/>
    </row>
    <row r="201" spans="1:12" x14ac:dyDescent="0.25">
      <c r="A201" s="1032"/>
      <c r="B201" s="1032"/>
      <c r="C201" s="1032"/>
      <c r="D201" s="1032"/>
      <c r="E201" s="1032"/>
      <c r="F201" s="1032"/>
      <c r="G201" s="1032"/>
      <c r="H201" s="1032"/>
      <c r="I201" s="1032"/>
      <c r="J201" s="1032"/>
      <c r="K201" s="1032"/>
      <c r="L201" s="1032"/>
    </row>
    <row r="202" spans="1:12" x14ac:dyDescent="0.25">
      <c r="A202" s="1030"/>
      <c r="B202" s="1030"/>
      <c r="C202" s="1030"/>
      <c r="D202" s="1030"/>
      <c r="E202" s="1030"/>
      <c r="F202" s="1030"/>
      <c r="G202" s="1030"/>
      <c r="H202" s="1030"/>
      <c r="I202" s="1030"/>
      <c r="J202" s="1030"/>
      <c r="K202" s="1030"/>
      <c r="L202" s="1030"/>
    </row>
    <row r="203" spans="1:12" x14ac:dyDescent="0.25">
      <c r="A203" s="1030"/>
      <c r="B203" s="1030"/>
      <c r="C203" s="1030"/>
      <c r="D203" s="1030"/>
      <c r="E203" s="1030"/>
      <c r="F203" s="1030"/>
      <c r="G203" s="1030"/>
      <c r="H203" s="1030"/>
      <c r="I203" s="1030"/>
      <c r="J203" s="1030"/>
      <c r="K203" s="1030"/>
      <c r="L203" s="1030"/>
    </row>
    <row r="204" spans="1:12" x14ac:dyDescent="0.25">
      <c r="A204" s="1030"/>
      <c r="B204" s="1030"/>
      <c r="C204" s="1030"/>
      <c r="D204" s="1030"/>
      <c r="E204" s="1030"/>
      <c r="F204" s="1030"/>
      <c r="G204" s="1030"/>
      <c r="H204" s="1030"/>
      <c r="I204" s="1030"/>
      <c r="J204" s="1030"/>
      <c r="K204" s="1030"/>
      <c r="L204" s="1030"/>
    </row>
    <row r="205" spans="1:12" x14ac:dyDescent="0.25">
      <c r="A205" s="1030"/>
      <c r="B205" s="1030"/>
      <c r="C205" s="1030"/>
      <c r="D205" s="1030"/>
      <c r="E205" s="1030"/>
      <c r="F205" s="1030"/>
      <c r="G205" s="1030"/>
      <c r="H205" s="1030"/>
      <c r="I205" s="1030"/>
      <c r="J205" s="1030"/>
      <c r="K205" s="1030"/>
      <c r="L205" s="1030"/>
    </row>
    <row r="206" spans="1:12" x14ac:dyDescent="0.25">
      <c r="A206" s="1030"/>
      <c r="B206" s="1030"/>
      <c r="C206" s="1030"/>
      <c r="D206" s="1030"/>
      <c r="E206" s="1030"/>
      <c r="F206" s="1030"/>
      <c r="G206" s="1030"/>
      <c r="H206" s="1030"/>
      <c r="I206" s="1030"/>
      <c r="J206" s="1030"/>
      <c r="K206" s="1030"/>
      <c r="L206" s="1030"/>
    </row>
    <row r="207" spans="1:12" x14ac:dyDescent="0.25">
      <c r="A207" s="1030"/>
      <c r="B207" s="1030"/>
      <c r="C207" s="1030"/>
      <c r="D207" s="1030"/>
      <c r="E207" s="1030"/>
      <c r="F207" s="1030"/>
      <c r="G207" s="1030"/>
      <c r="H207" s="1030"/>
      <c r="I207" s="1030"/>
      <c r="J207" s="1030"/>
      <c r="K207" s="1030"/>
      <c r="L207" s="1030"/>
    </row>
    <row r="208" spans="1:12" x14ac:dyDescent="0.25">
      <c r="A208" s="1030"/>
      <c r="B208" s="1030"/>
      <c r="C208" s="1030"/>
      <c r="D208" s="1030"/>
      <c r="E208" s="1030"/>
      <c r="F208" s="1030"/>
      <c r="G208" s="1030"/>
      <c r="H208" s="1030"/>
      <c r="I208" s="1030"/>
      <c r="J208" s="1030"/>
      <c r="K208" s="1030"/>
      <c r="L208" s="1030"/>
    </row>
    <row r="209" spans="1:12" x14ac:dyDescent="0.25">
      <c r="A209" s="1030"/>
      <c r="B209" s="1030"/>
      <c r="C209" s="1030"/>
      <c r="D209" s="1030"/>
      <c r="E209" s="1030"/>
      <c r="F209" s="1030"/>
      <c r="G209" s="1030"/>
      <c r="H209" s="1030"/>
      <c r="I209" s="1030"/>
      <c r="J209" s="1030"/>
      <c r="K209" s="1030"/>
      <c r="L209" s="1030"/>
    </row>
    <row r="210" spans="1:12" x14ac:dyDescent="0.25">
      <c r="A210" s="1030"/>
      <c r="B210" s="1030"/>
      <c r="C210" s="1030"/>
      <c r="D210" s="1030"/>
      <c r="E210" s="1030"/>
      <c r="F210" s="1030"/>
      <c r="G210" s="1030"/>
      <c r="H210" s="1030"/>
      <c r="I210" s="1030"/>
      <c r="J210" s="1030"/>
      <c r="K210" s="1030"/>
      <c r="L210" s="1030"/>
    </row>
    <row r="211" spans="1:12" x14ac:dyDescent="0.25">
      <c r="A211" s="1031" t="str">
        <f>"For "&amp;'Data Entry'!C5&amp;","</f>
        <v>For ABC &amp; Co., Chartered Accountants,</v>
      </c>
      <c r="B211" s="1031"/>
      <c r="C211" s="1031"/>
      <c r="D211" s="1031"/>
      <c r="E211" s="1031"/>
      <c r="F211" s="1031"/>
      <c r="G211" s="1031"/>
      <c r="H211" s="1031"/>
      <c r="I211" s="1031"/>
      <c r="J211" s="1031"/>
      <c r="K211" s="1031"/>
      <c r="L211" s="1031"/>
    </row>
    <row r="212" spans="1:12" x14ac:dyDescent="0.25">
      <c r="A212" s="1029" t="str">
        <f>'Data Entry'!B7&amp;" "&amp;'Data Entry'!C7</f>
        <v>Firm Registration No. 0111111W</v>
      </c>
      <c r="B212" s="1029"/>
      <c r="C212" s="1029"/>
      <c r="D212" s="1029"/>
      <c r="E212" s="1029"/>
      <c r="F212" s="1029"/>
      <c r="G212" s="1029"/>
      <c r="H212" s="1029"/>
      <c r="I212" s="1029"/>
      <c r="J212" s="1029"/>
      <c r="K212" s="1029"/>
      <c r="L212" s="1029"/>
    </row>
    <row r="213" spans="1:12" x14ac:dyDescent="0.25">
      <c r="A213" s="1023"/>
      <c r="B213" s="1023"/>
      <c r="C213" s="1023"/>
      <c r="D213" s="1023"/>
      <c r="E213" s="1023"/>
      <c r="F213" s="1023"/>
      <c r="G213" s="1023"/>
      <c r="H213" s="1023"/>
      <c r="I213" s="1023"/>
      <c r="J213" s="1023"/>
      <c r="K213" s="1023"/>
      <c r="L213" s="1023"/>
    </row>
    <row r="214" spans="1:12" x14ac:dyDescent="0.25">
      <c r="A214" s="1023"/>
      <c r="B214" s="1023"/>
      <c r="C214" s="1023"/>
      <c r="D214" s="1023"/>
      <c r="E214" s="1023"/>
      <c r="F214" s="1023"/>
      <c r="G214" s="1023"/>
      <c r="H214" s="1023"/>
      <c r="I214" s="1023"/>
      <c r="J214" s="1023"/>
      <c r="K214" s="1023"/>
      <c r="L214" s="1023"/>
    </row>
    <row r="215" spans="1:12" x14ac:dyDescent="0.25">
      <c r="A215" s="1023"/>
      <c r="B215" s="1023"/>
      <c r="C215" s="1023"/>
      <c r="D215" s="1023"/>
      <c r="E215" s="1023"/>
      <c r="F215" s="1023"/>
      <c r="G215" s="1023"/>
      <c r="H215" s="1023"/>
      <c r="I215" s="1023"/>
      <c r="J215" s="1023"/>
      <c r="K215" s="1023"/>
      <c r="L215" s="1023"/>
    </row>
    <row r="216" spans="1:12" x14ac:dyDescent="0.25">
      <c r="A216" s="1031" t="str">
        <f>'Data Entry'!C8</f>
        <v>CA Abhishek Dhamne</v>
      </c>
      <c r="B216" s="1031"/>
      <c r="C216" s="1031"/>
      <c r="D216" s="1031"/>
      <c r="E216" s="1031"/>
      <c r="F216" s="1031"/>
      <c r="G216" s="1031"/>
      <c r="H216" s="1031"/>
      <c r="I216" s="1031"/>
      <c r="J216" s="1031"/>
      <c r="K216" s="1031"/>
      <c r="L216" s="1031"/>
    </row>
    <row r="217" spans="1:12" x14ac:dyDescent="0.25">
      <c r="A217" s="1029" t="str">
        <f>"("&amp;'Data Entry'!B8&amp;")"</f>
        <v>(Partner)</v>
      </c>
      <c r="B217" s="1029"/>
      <c r="C217" s="1029"/>
      <c r="D217" s="1029"/>
      <c r="E217" s="1029"/>
      <c r="F217" s="1029"/>
      <c r="G217" s="1029"/>
      <c r="H217" s="1029"/>
      <c r="I217" s="1029"/>
      <c r="J217" s="1029"/>
      <c r="K217" s="1029"/>
      <c r="L217" s="1029"/>
    </row>
    <row r="218" spans="1:12" x14ac:dyDescent="0.25">
      <c r="A218" s="1029" t="str">
        <f>"M. No. "&amp;'Data Entry'!C9</f>
        <v>M. No. 012345</v>
      </c>
      <c r="B218" s="1029"/>
      <c r="C218" s="1029"/>
      <c r="D218" s="1029"/>
      <c r="E218" s="1029"/>
      <c r="F218" s="1029"/>
      <c r="G218" s="1029"/>
      <c r="H218" s="1029"/>
      <c r="I218" s="1029"/>
      <c r="J218" s="1029"/>
      <c r="K218" s="1029"/>
      <c r="L218" s="1029"/>
    </row>
    <row r="219" spans="1:12" x14ac:dyDescent="0.25">
      <c r="A219" s="1023"/>
      <c r="B219" s="1023"/>
      <c r="C219" s="1023"/>
      <c r="D219" s="1023"/>
      <c r="E219" s="1023"/>
      <c r="F219" s="1023"/>
      <c r="G219" s="1023"/>
      <c r="H219" s="1023"/>
      <c r="I219" s="1023"/>
      <c r="J219" s="1023"/>
      <c r="K219" s="1023"/>
      <c r="L219" s="1023"/>
    </row>
    <row r="220" spans="1:12" x14ac:dyDescent="0.25">
      <c r="A220" s="1023"/>
      <c r="B220" s="1023"/>
      <c r="C220" s="1023"/>
      <c r="D220" s="1023"/>
      <c r="E220" s="1023"/>
      <c r="F220" s="1023"/>
      <c r="G220" s="1023"/>
      <c r="H220" s="1023"/>
      <c r="I220" s="1023"/>
      <c r="J220" s="1023"/>
      <c r="K220" s="1023"/>
      <c r="L220" s="1023"/>
    </row>
    <row r="221" spans="1:12" x14ac:dyDescent="0.25">
      <c r="A221" s="1023"/>
      <c r="B221" s="1023"/>
      <c r="C221" s="1023"/>
      <c r="D221" s="1023"/>
      <c r="E221" s="1023"/>
      <c r="F221" s="1023"/>
      <c r="G221" s="1023"/>
      <c r="H221" s="1023"/>
      <c r="I221" s="1023"/>
      <c r="J221" s="1023"/>
      <c r="K221" s="1023"/>
      <c r="L221" s="1023"/>
    </row>
    <row r="222" spans="1:12" x14ac:dyDescent="0.25">
      <c r="A222" s="1023"/>
      <c r="B222" s="1023"/>
      <c r="C222" s="1023"/>
      <c r="D222" s="1023"/>
      <c r="E222" s="1023"/>
      <c r="F222" s="1023"/>
      <c r="G222" s="1023"/>
      <c r="H222" s="1023"/>
      <c r="I222" s="1023"/>
      <c r="J222" s="1023"/>
      <c r="K222" s="1023"/>
      <c r="L222" s="1023"/>
    </row>
    <row r="223" spans="1:12" x14ac:dyDescent="0.25">
      <c r="A223" s="1023"/>
      <c r="B223" s="1023"/>
      <c r="C223" s="1023"/>
      <c r="D223" s="1023"/>
      <c r="E223" s="1023"/>
      <c r="F223" s="1023"/>
      <c r="G223" s="1023"/>
      <c r="H223" s="1023"/>
      <c r="I223" s="1023"/>
      <c r="J223" s="1023"/>
      <c r="K223" s="1023"/>
      <c r="L223" s="1023"/>
    </row>
    <row r="224" spans="1:12" x14ac:dyDescent="0.25">
      <c r="A224" s="1023"/>
      <c r="B224" s="1023"/>
      <c r="C224" s="1023"/>
      <c r="D224" s="1023"/>
      <c r="E224" s="1023"/>
      <c r="F224" s="1023"/>
      <c r="G224" s="1023"/>
      <c r="H224" s="1023"/>
      <c r="I224" s="1023"/>
      <c r="J224" s="1023"/>
      <c r="K224" s="1023"/>
      <c r="L224" s="1023"/>
    </row>
    <row r="225" spans="1:12" x14ac:dyDescent="0.25">
      <c r="A225" s="1023"/>
      <c r="B225" s="1023"/>
      <c r="C225" s="1023"/>
      <c r="D225" s="1023"/>
      <c r="E225" s="1023"/>
      <c r="F225" s="1023"/>
      <c r="G225" s="1023"/>
      <c r="H225" s="1023"/>
      <c r="I225" s="1023"/>
      <c r="J225" s="1023"/>
      <c r="K225" s="1023"/>
      <c r="L225" s="1023"/>
    </row>
    <row r="226" spans="1:12" x14ac:dyDescent="0.25">
      <c r="A226" s="1023"/>
      <c r="B226" s="1023"/>
      <c r="C226" s="1023"/>
      <c r="D226" s="1023"/>
      <c r="E226" s="1023"/>
      <c r="F226" s="1023"/>
      <c r="G226" s="1023"/>
      <c r="H226" s="1023"/>
      <c r="I226" s="1023"/>
      <c r="J226" s="1023"/>
      <c r="K226" s="1023"/>
      <c r="L226" s="1023"/>
    </row>
    <row r="227" spans="1:12" x14ac:dyDescent="0.25">
      <c r="A227" s="1023"/>
      <c r="B227" s="1023"/>
      <c r="C227" s="1023"/>
      <c r="D227" s="1023"/>
      <c r="E227" s="1023"/>
      <c r="F227" s="1023"/>
      <c r="G227" s="1023"/>
      <c r="H227" s="1023"/>
      <c r="I227" s="1023"/>
      <c r="J227" s="1023"/>
      <c r="K227" s="1023"/>
      <c r="L227" s="1023"/>
    </row>
    <row r="228" spans="1:12" x14ac:dyDescent="0.25">
      <c r="A228" s="1023"/>
      <c r="B228" s="1023"/>
      <c r="C228" s="1023"/>
      <c r="D228" s="1023"/>
      <c r="E228" s="1023"/>
      <c r="F228" s="1023"/>
      <c r="G228" s="1023"/>
      <c r="H228" s="1023"/>
      <c r="I228" s="1023"/>
      <c r="J228" s="1023"/>
      <c r="K228" s="1023"/>
      <c r="L228" s="1023"/>
    </row>
    <row r="229" spans="1:12" x14ac:dyDescent="0.25">
      <c r="A229" s="1023"/>
      <c r="B229" s="1023"/>
      <c r="C229" s="1023"/>
      <c r="D229" s="1023"/>
      <c r="E229" s="1023"/>
      <c r="F229" s="1023"/>
      <c r="G229" s="1023"/>
      <c r="H229" s="1023"/>
      <c r="I229" s="1023"/>
      <c r="J229" s="1023"/>
      <c r="K229" s="1023"/>
      <c r="L229" s="1023"/>
    </row>
    <row r="230" spans="1:12" x14ac:dyDescent="0.25">
      <c r="A230" s="11"/>
      <c r="B230" s="11"/>
      <c r="C230" s="11"/>
      <c r="D230" s="11"/>
      <c r="E230" s="11"/>
      <c r="F230" s="11"/>
      <c r="G230" s="11"/>
      <c r="H230" s="11"/>
      <c r="I230" s="11"/>
      <c r="J230" s="11"/>
      <c r="K230" s="11"/>
      <c r="L230" s="11"/>
    </row>
    <row r="231" spans="1:12" x14ac:dyDescent="0.25">
      <c r="A231" s="11"/>
      <c r="B231" s="11"/>
      <c r="C231" s="11"/>
      <c r="D231" s="11"/>
      <c r="E231" s="11"/>
      <c r="F231" s="11"/>
      <c r="G231" s="11"/>
      <c r="H231" s="11"/>
      <c r="I231" s="11"/>
      <c r="J231" s="11"/>
      <c r="K231" s="11"/>
      <c r="L231" s="11"/>
    </row>
    <row r="232" spans="1:12" x14ac:dyDescent="0.25">
      <c r="A232" s="11"/>
      <c r="B232" s="11"/>
      <c r="C232" s="11"/>
      <c r="D232" s="11"/>
      <c r="E232" s="11"/>
      <c r="F232" s="11"/>
      <c r="G232" s="11"/>
      <c r="H232" s="11"/>
      <c r="I232" s="11"/>
      <c r="J232" s="11"/>
      <c r="K232" s="11"/>
      <c r="L232" s="11"/>
    </row>
    <row r="233" spans="1:12" x14ac:dyDescent="0.25">
      <c r="A233" s="11"/>
      <c r="B233" s="11"/>
      <c r="C233" s="11"/>
      <c r="D233" s="11"/>
      <c r="E233" s="11"/>
      <c r="F233" s="11"/>
      <c r="G233" s="11"/>
      <c r="H233" s="11"/>
      <c r="I233" s="11"/>
      <c r="J233" s="11"/>
      <c r="K233" s="11"/>
      <c r="L233" s="11"/>
    </row>
    <row r="234" spans="1:12" x14ac:dyDescent="0.25">
      <c r="A234" s="11"/>
      <c r="B234" s="11"/>
      <c r="C234" s="11"/>
      <c r="D234" s="11"/>
      <c r="E234" s="11"/>
      <c r="F234" s="11"/>
      <c r="G234" s="11"/>
      <c r="H234" s="11"/>
      <c r="I234" s="11"/>
      <c r="J234" s="11"/>
      <c r="K234" s="11"/>
      <c r="L234" s="11"/>
    </row>
    <row r="235" spans="1:12" x14ac:dyDescent="0.25">
      <c r="A235" s="11"/>
      <c r="B235" s="11"/>
      <c r="C235" s="11"/>
      <c r="D235" s="11"/>
      <c r="E235" s="11"/>
      <c r="F235" s="11"/>
      <c r="G235" s="11"/>
      <c r="H235" s="11"/>
      <c r="I235" s="11"/>
      <c r="J235" s="11"/>
      <c r="K235" s="11"/>
      <c r="L235" s="11"/>
    </row>
    <row r="236" spans="1:12" x14ac:dyDescent="0.25">
      <c r="A236" s="11"/>
      <c r="B236" s="11"/>
      <c r="C236" s="11"/>
      <c r="D236" s="11"/>
      <c r="E236" s="11"/>
      <c r="F236" s="11"/>
      <c r="G236" s="11"/>
      <c r="H236" s="11"/>
      <c r="I236" s="11"/>
      <c r="J236" s="11"/>
      <c r="K236" s="11"/>
      <c r="L236" s="11"/>
    </row>
    <row r="237" spans="1:12" x14ac:dyDescent="0.25">
      <c r="A237" s="11"/>
      <c r="B237" s="11"/>
      <c r="C237" s="11"/>
      <c r="D237" s="11"/>
      <c r="E237" s="11"/>
      <c r="F237" s="11"/>
      <c r="G237" s="11"/>
      <c r="H237" s="11"/>
      <c r="I237" s="11"/>
      <c r="J237" s="11"/>
      <c r="K237" s="11"/>
      <c r="L237" s="11"/>
    </row>
    <row r="238" spans="1:12" x14ac:dyDescent="0.25">
      <c r="A238" s="11"/>
      <c r="B238" s="11"/>
      <c r="C238" s="11"/>
      <c r="D238" s="11"/>
      <c r="E238" s="11"/>
      <c r="F238" s="11"/>
      <c r="G238" s="11"/>
      <c r="H238" s="11"/>
      <c r="I238" s="11"/>
      <c r="J238" s="11"/>
      <c r="K238" s="11"/>
      <c r="L238" s="11"/>
    </row>
    <row r="239" spans="1:12" x14ac:dyDescent="0.25">
      <c r="A239" s="11"/>
      <c r="B239" s="11"/>
      <c r="C239" s="11"/>
      <c r="D239" s="11"/>
      <c r="E239" s="11"/>
      <c r="F239" s="11"/>
      <c r="G239" s="11"/>
      <c r="H239" s="11"/>
      <c r="I239" s="11"/>
      <c r="J239" s="11"/>
      <c r="K239" s="11"/>
      <c r="L239" s="11"/>
    </row>
    <row r="240" spans="1:12" x14ac:dyDescent="0.25">
      <c r="A240" s="11"/>
      <c r="B240" s="11"/>
      <c r="C240" s="11"/>
      <c r="D240" s="11"/>
      <c r="E240" s="11"/>
      <c r="F240" s="11"/>
      <c r="G240" s="11"/>
      <c r="H240" s="11"/>
      <c r="I240" s="11"/>
      <c r="J240" s="11"/>
      <c r="K240" s="11"/>
      <c r="L240" s="11"/>
    </row>
    <row r="241" spans="1:12" x14ac:dyDescent="0.25">
      <c r="A241" s="11"/>
      <c r="B241" s="11"/>
      <c r="C241" s="11"/>
      <c r="D241" s="11"/>
      <c r="E241" s="11"/>
      <c r="F241" s="11"/>
      <c r="G241" s="11"/>
      <c r="H241" s="11"/>
      <c r="I241" s="11"/>
      <c r="J241" s="11"/>
      <c r="K241" s="11"/>
      <c r="L241" s="11"/>
    </row>
    <row r="242" spans="1:12" x14ac:dyDescent="0.25">
      <c r="A242" s="11"/>
      <c r="B242" s="11"/>
      <c r="C242" s="11"/>
      <c r="D242" s="11"/>
      <c r="E242" s="11"/>
      <c r="F242" s="11"/>
      <c r="G242" s="11"/>
      <c r="H242" s="11"/>
      <c r="I242" s="11"/>
      <c r="J242" s="11"/>
      <c r="K242" s="11"/>
      <c r="L242" s="11"/>
    </row>
    <row r="243" spans="1:12" x14ac:dyDescent="0.25">
      <c r="A243" s="11"/>
      <c r="B243" s="11"/>
      <c r="C243" s="11"/>
      <c r="D243" s="11"/>
      <c r="E243" s="11"/>
      <c r="F243" s="11"/>
      <c r="G243" s="11"/>
      <c r="H243" s="11"/>
      <c r="I243" s="11"/>
      <c r="J243" s="11"/>
      <c r="K243" s="11"/>
      <c r="L243" s="11"/>
    </row>
    <row r="244" spans="1:12" x14ac:dyDescent="0.25">
      <c r="A244" s="11"/>
      <c r="B244" s="11"/>
      <c r="C244" s="11"/>
      <c r="D244" s="11"/>
      <c r="E244" s="11"/>
      <c r="F244" s="11"/>
      <c r="G244" s="11"/>
      <c r="H244" s="11"/>
      <c r="I244" s="11"/>
      <c r="J244" s="11"/>
      <c r="K244" s="11"/>
      <c r="L244" s="11"/>
    </row>
    <row r="245" spans="1:12" x14ac:dyDescent="0.25">
      <c r="A245" s="11"/>
      <c r="B245" s="11"/>
      <c r="C245" s="11"/>
      <c r="D245" s="11"/>
      <c r="E245" s="11"/>
      <c r="F245" s="11"/>
      <c r="G245" s="11"/>
      <c r="H245" s="11"/>
      <c r="I245" s="11"/>
      <c r="J245" s="11"/>
      <c r="K245" s="11"/>
      <c r="L245" s="11"/>
    </row>
    <row r="246" spans="1:12" x14ac:dyDescent="0.25">
      <c r="A246" s="11"/>
      <c r="B246" s="11"/>
      <c r="C246" s="11"/>
      <c r="D246" s="11"/>
      <c r="E246" s="11"/>
      <c r="F246" s="11"/>
      <c r="G246" s="11"/>
      <c r="H246" s="11"/>
      <c r="I246" s="11"/>
      <c r="J246" s="11"/>
      <c r="K246" s="11"/>
      <c r="L246" s="11"/>
    </row>
    <row r="247" spans="1:12" x14ac:dyDescent="0.25">
      <c r="A247" s="11"/>
      <c r="B247" s="11"/>
      <c r="C247" s="11"/>
      <c r="D247" s="11"/>
      <c r="E247" s="11"/>
      <c r="F247" s="11"/>
      <c r="G247" s="11"/>
      <c r="H247" s="11"/>
      <c r="I247" s="11"/>
      <c r="J247" s="11"/>
      <c r="K247" s="11"/>
      <c r="L247" s="11"/>
    </row>
    <row r="248" spans="1:12" x14ac:dyDescent="0.25">
      <c r="A248" s="11"/>
      <c r="B248" s="11"/>
      <c r="C248" s="11"/>
      <c r="D248" s="11"/>
      <c r="E248" s="11"/>
      <c r="F248" s="11"/>
      <c r="G248" s="11"/>
      <c r="H248" s="11"/>
      <c r="I248" s="11"/>
      <c r="J248" s="11"/>
      <c r="K248" s="11"/>
      <c r="L248" s="11"/>
    </row>
    <row r="249" spans="1:12" x14ac:dyDescent="0.25">
      <c r="A249" s="11"/>
      <c r="B249" s="11"/>
      <c r="C249" s="11"/>
      <c r="D249" s="11"/>
      <c r="E249" s="11"/>
      <c r="F249" s="11"/>
      <c r="G249" s="11"/>
      <c r="H249" s="11"/>
      <c r="I249" s="11"/>
      <c r="J249" s="11"/>
      <c r="K249" s="11"/>
      <c r="L249" s="11"/>
    </row>
    <row r="250" spans="1:12" x14ac:dyDescent="0.25">
      <c r="A250" s="11"/>
      <c r="B250" s="11"/>
      <c r="C250" s="11"/>
      <c r="D250" s="11"/>
      <c r="E250" s="11"/>
      <c r="F250" s="11"/>
      <c r="G250" s="11"/>
      <c r="H250" s="11"/>
      <c r="I250" s="11"/>
      <c r="J250" s="11"/>
      <c r="K250" s="11"/>
      <c r="L250" s="11"/>
    </row>
    <row r="251" spans="1:12" x14ac:dyDescent="0.25">
      <c r="A251" s="11"/>
      <c r="B251" s="11"/>
      <c r="C251" s="11"/>
      <c r="D251" s="11"/>
      <c r="E251" s="11"/>
      <c r="F251" s="11"/>
      <c r="G251" s="11"/>
      <c r="H251" s="11"/>
      <c r="I251" s="11"/>
      <c r="J251" s="11"/>
      <c r="K251" s="11"/>
      <c r="L251" s="11"/>
    </row>
    <row r="252" spans="1:12" x14ac:dyDescent="0.25">
      <c r="A252" s="11"/>
      <c r="B252" s="11"/>
      <c r="C252" s="11"/>
      <c r="D252" s="11"/>
      <c r="E252" s="11"/>
      <c r="F252" s="11"/>
      <c r="G252" s="11"/>
      <c r="H252" s="11"/>
      <c r="I252" s="11"/>
      <c r="J252" s="11"/>
      <c r="K252" s="11"/>
      <c r="L252" s="11"/>
    </row>
    <row r="253" spans="1:12" x14ac:dyDescent="0.25">
      <c r="A253" s="11"/>
      <c r="B253" s="11"/>
      <c r="C253" s="11"/>
      <c r="D253" s="11"/>
      <c r="E253" s="11"/>
      <c r="F253" s="11"/>
      <c r="G253" s="11"/>
      <c r="H253" s="11"/>
      <c r="I253" s="11"/>
      <c r="J253" s="11"/>
      <c r="K253" s="11"/>
      <c r="L253" s="11"/>
    </row>
    <row r="254" spans="1:12" x14ac:dyDescent="0.25">
      <c r="A254" s="11"/>
      <c r="B254" s="11"/>
      <c r="C254" s="11"/>
      <c r="D254" s="11"/>
      <c r="E254" s="11"/>
      <c r="F254" s="11"/>
      <c r="G254" s="11"/>
      <c r="H254" s="11"/>
      <c r="I254" s="11"/>
      <c r="J254" s="11"/>
      <c r="K254" s="11"/>
      <c r="L254" s="11"/>
    </row>
    <row r="255" spans="1:12" x14ac:dyDescent="0.25">
      <c r="A255" s="11"/>
      <c r="B255" s="11"/>
      <c r="C255" s="11"/>
      <c r="D255" s="11"/>
      <c r="E255" s="11"/>
      <c r="F255" s="11"/>
      <c r="G255" s="11"/>
      <c r="H255" s="11"/>
      <c r="I255" s="11"/>
      <c r="J255" s="11"/>
      <c r="K255" s="11"/>
      <c r="L255" s="11"/>
    </row>
    <row r="256" spans="1:12" x14ac:dyDescent="0.25">
      <c r="A256" s="11"/>
      <c r="B256" s="11"/>
      <c r="C256" s="11"/>
      <c r="D256" s="11"/>
      <c r="E256" s="11"/>
      <c r="F256" s="11"/>
      <c r="G256" s="11"/>
      <c r="H256" s="11"/>
      <c r="I256" s="11"/>
      <c r="J256" s="11"/>
      <c r="K256" s="11"/>
      <c r="L256" s="11"/>
    </row>
    <row r="257" spans="1:12" x14ac:dyDescent="0.25">
      <c r="A257" s="11"/>
      <c r="B257" s="11"/>
      <c r="C257" s="11"/>
      <c r="D257" s="11"/>
      <c r="E257" s="11"/>
      <c r="F257" s="11"/>
      <c r="G257" s="11"/>
      <c r="H257" s="11"/>
      <c r="I257" s="11"/>
      <c r="J257" s="11"/>
      <c r="K257" s="11"/>
      <c r="L257" s="11"/>
    </row>
    <row r="258" spans="1:12" x14ac:dyDescent="0.25">
      <c r="A258" s="11"/>
      <c r="B258" s="11"/>
      <c r="C258" s="11"/>
      <c r="D258" s="11"/>
      <c r="E258" s="11"/>
      <c r="F258" s="11"/>
      <c r="G258" s="11"/>
      <c r="H258" s="11"/>
      <c r="I258" s="11"/>
      <c r="J258" s="11"/>
      <c r="K258" s="11"/>
      <c r="L258" s="11"/>
    </row>
    <row r="259" spans="1:12" x14ac:dyDescent="0.25">
      <c r="A259" s="11"/>
      <c r="B259" s="11"/>
      <c r="C259" s="11"/>
      <c r="D259" s="11"/>
      <c r="E259" s="11"/>
      <c r="F259" s="11"/>
      <c r="G259" s="11"/>
      <c r="H259" s="11"/>
      <c r="I259" s="11"/>
      <c r="J259" s="11"/>
      <c r="K259" s="11"/>
      <c r="L259" s="11"/>
    </row>
    <row r="260" spans="1:12" x14ac:dyDescent="0.25">
      <c r="A260" s="11"/>
      <c r="B260" s="11"/>
      <c r="C260" s="11"/>
      <c r="D260" s="11"/>
      <c r="E260" s="11"/>
      <c r="F260" s="11"/>
      <c r="G260" s="11"/>
      <c r="H260" s="11"/>
      <c r="I260" s="11"/>
      <c r="J260" s="11"/>
      <c r="K260" s="11"/>
      <c r="L260" s="11"/>
    </row>
    <row r="261" spans="1:12" x14ac:dyDescent="0.25">
      <c r="A261" s="11"/>
      <c r="B261" s="11"/>
      <c r="C261" s="11"/>
      <c r="D261" s="11"/>
      <c r="E261" s="11"/>
      <c r="F261" s="11"/>
      <c r="G261" s="11"/>
      <c r="H261" s="11"/>
      <c r="I261" s="11"/>
      <c r="J261" s="11"/>
      <c r="K261" s="11"/>
      <c r="L261" s="11"/>
    </row>
    <row r="262" spans="1:12" x14ac:dyDescent="0.25">
      <c r="A262" s="11"/>
      <c r="B262" s="11"/>
      <c r="C262" s="11"/>
      <c r="D262" s="11"/>
      <c r="E262" s="11"/>
      <c r="F262" s="11"/>
      <c r="G262" s="11"/>
      <c r="H262" s="11"/>
      <c r="I262" s="11"/>
      <c r="J262" s="11"/>
      <c r="K262" s="11"/>
      <c r="L262" s="11"/>
    </row>
    <row r="263" spans="1:12" x14ac:dyDescent="0.25">
      <c r="A263" s="11"/>
      <c r="B263" s="11"/>
      <c r="C263" s="11"/>
      <c r="D263" s="11"/>
      <c r="E263" s="11"/>
      <c r="F263" s="11"/>
      <c r="G263" s="11"/>
      <c r="H263" s="11"/>
      <c r="I263" s="11"/>
      <c r="J263" s="11"/>
      <c r="K263" s="11"/>
      <c r="L263" s="11"/>
    </row>
    <row r="264" spans="1:12" x14ac:dyDescent="0.25">
      <c r="A264" s="11"/>
      <c r="B264" s="11"/>
      <c r="C264" s="11"/>
      <c r="D264" s="11"/>
      <c r="E264" s="11"/>
      <c r="F264" s="11"/>
      <c r="G264" s="11"/>
      <c r="H264" s="11"/>
      <c r="I264" s="11"/>
      <c r="J264" s="11"/>
      <c r="K264" s="11"/>
      <c r="L264" s="11"/>
    </row>
    <row r="265" spans="1:12" x14ac:dyDescent="0.25">
      <c r="A265" s="11"/>
      <c r="B265" s="11"/>
      <c r="C265" s="11"/>
      <c r="D265" s="11"/>
      <c r="E265" s="11"/>
      <c r="F265" s="11"/>
      <c r="G265" s="11"/>
      <c r="H265" s="11"/>
      <c r="I265" s="11"/>
      <c r="J265" s="11"/>
      <c r="K265" s="11"/>
      <c r="L265" s="11"/>
    </row>
    <row r="266" spans="1:12" x14ac:dyDescent="0.25">
      <c r="A266" s="11"/>
      <c r="B266" s="11"/>
      <c r="C266" s="11"/>
      <c r="D266" s="11"/>
      <c r="E266" s="11"/>
      <c r="F266" s="11"/>
      <c r="G266" s="11"/>
      <c r="H266" s="11"/>
      <c r="I266" s="11"/>
      <c r="J266" s="11"/>
      <c r="K266" s="11"/>
      <c r="L266" s="11"/>
    </row>
    <row r="267" spans="1:12" x14ac:dyDescent="0.25">
      <c r="A267" s="11"/>
      <c r="B267" s="11"/>
      <c r="C267" s="11"/>
      <c r="D267" s="11"/>
      <c r="E267" s="11"/>
      <c r="F267" s="11"/>
      <c r="G267" s="11"/>
      <c r="H267" s="11"/>
      <c r="I267" s="11"/>
      <c r="J267" s="11"/>
      <c r="K267" s="11"/>
      <c r="L267" s="11"/>
    </row>
    <row r="268" spans="1:12" x14ac:dyDescent="0.25">
      <c r="A268" s="11"/>
      <c r="B268" s="11"/>
      <c r="C268" s="11"/>
      <c r="D268" s="11"/>
      <c r="E268" s="11"/>
      <c r="F268" s="11"/>
      <c r="G268" s="11"/>
      <c r="H268" s="11"/>
      <c r="I268" s="11"/>
      <c r="J268" s="11"/>
      <c r="K268" s="11"/>
      <c r="L268" s="11"/>
    </row>
    <row r="269" spans="1:12" x14ac:dyDescent="0.25">
      <c r="A269" s="11"/>
      <c r="B269" s="11"/>
      <c r="C269" s="11"/>
      <c r="D269" s="11"/>
      <c r="E269" s="11"/>
      <c r="F269" s="11"/>
      <c r="G269" s="11"/>
      <c r="H269" s="11"/>
      <c r="I269" s="11"/>
      <c r="J269" s="11"/>
      <c r="K269" s="11"/>
      <c r="L269" s="11"/>
    </row>
    <row r="270" spans="1:12" x14ac:dyDescent="0.25">
      <c r="A270" s="11"/>
      <c r="B270" s="11"/>
      <c r="C270" s="11"/>
      <c r="D270" s="11"/>
      <c r="E270" s="11"/>
      <c r="F270" s="11"/>
      <c r="G270" s="11"/>
      <c r="H270" s="11"/>
      <c r="I270" s="11"/>
      <c r="J270" s="11"/>
      <c r="K270" s="11"/>
      <c r="L270" s="11"/>
    </row>
    <row r="271" spans="1:12" x14ac:dyDescent="0.25">
      <c r="A271" s="11"/>
      <c r="B271" s="11"/>
      <c r="C271" s="11"/>
      <c r="D271" s="11"/>
      <c r="E271" s="11"/>
      <c r="F271" s="11"/>
      <c r="G271" s="11"/>
      <c r="H271" s="11"/>
      <c r="I271" s="11"/>
      <c r="J271" s="11"/>
      <c r="K271" s="11"/>
      <c r="L271" s="11"/>
    </row>
    <row r="272" spans="1:12" x14ac:dyDescent="0.25">
      <c r="A272" s="11"/>
      <c r="B272" s="11"/>
      <c r="C272" s="11"/>
      <c r="D272" s="11"/>
      <c r="E272" s="11"/>
      <c r="F272" s="11"/>
      <c r="G272" s="11"/>
      <c r="H272" s="11"/>
      <c r="I272" s="11"/>
      <c r="J272" s="11"/>
      <c r="K272" s="11"/>
      <c r="L272" s="11"/>
    </row>
    <row r="273" spans="1:12" x14ac:dyDescent="0.25">
      <c r="A273" s="11"/>
      <c r="B273" s="11"/>
      <c r="C273" s="11"/>
      <c r="D273" s="11"/>
      <c r="E273" s="11"/>
      <c r="F273" s="11"/>
      <c r="G273" s="11"/>
      <c r="H273" s="11"/>
      <c r="I273" s="11"/>
      <c r="J273" s="11"/>
      <c r="K273" s="11"/>
      <c r="L273" s="11"/>
    </row>
    <row r="274" spans="1:12" x14ac:dyDescent="0.25">
      <c r="A274" s="11"/>
      <c r="B274" s="11"/>
      <c r="C274" s="11"/>
      <c r="D274" s="11"/>
      <c r="E274" s="11"/>
      <c r="F274" s="11"/>
      <c r="G274" s="11"/>
      <c r="H274" s="11"/>
      <c r="I274" s="11"/>
      <c r="J274" s="11"/>
      <c r="K274" s="11"/>
      <c r="L274" s="11"/>
    </row>
    <row r="275" spans="1:12" x14ac:dyDescent="0.25">
      <c r="A275" s="11"/>
      <c r="B275" s="11"/>
      <c r="C275" s="11"/>
      <c r="D275" s="11"/>
      <c r="E275" s="11"/>
      <c r="F275" s="11"/>
      <c r="G275" s="11"/>
      <c r="H275" s="11"/>
      <c r="I275" s="11"/>
      <c r="J275" s="11"/>
      <c r="K275" s="11"/>
      <c r="L275" s="11"/>
    </row>
    <row r="276" spans="1:12" x14ac:dyDescent="0.25">
      <c r="A276" s="11"/>
      <c r="B276" s="11"/>
      <c r="C276" s="11"/>
      <c r="D276" s="11"/>
      <c r="E276" s="11"/>
      <c r="F276" s="11"/>
      <c r="G276" s="11"/>
      <c r="H276" s="11"/>
      <c r="I276" s="11"/>
      <c r="J276" s="11"/>
      <c r="K276" s="11"/>
      <c r="L276" s="11"/>
    </row>
    <row r="277" spans="1:12" x14ac:dyDescent="0.25">
      <c r="A277" s="11"/>
      <c r="B277" s="11"/>
      <c r="C277" s="11"/>
      <c r="D277" s="11"/>
      <c r="E277" s="11"/>
      <c r="F277" s="11"/>
      <c r="G277" s="11"/>
      <c r="H277" s="11"/>
      <c r="I277" s="11"/>
      <c r="J277" s="11"/>
      <c r="K277" s="11"/>
      <c r="L277" s="11"/>
    </row>
    <row r="278" spans="1:12" x14ac:dyDescent="0.25">
      <c r="A278" s="11"/>
      <c r="B278" s="11"/>
      <c r="C278" s="11"/>
      <c r="D278" s="11"/>
      <c r="E278" s="11"/>
      <c r="F278" s="11"/>
      <c r="G278" s="11"/>
      <c r="H278" s="11"/>
      <c r="I278" s="11"/>
      <c r="J278" s="11"/>
      <c r="K278" s="11"/>
      <c r="L278" s="11"/>
    </row>
    <row r="279" spans="1:12" x14ac:dyDescent="0.25">
      <c r="A279" s="11"/>
      <c r="B279" s="11"/>
      <c r="C279" s="11"/>
      <c r="D279" s="11"/>
      <c r="E279" s="11"/>
      <c r="F279" s="11"/>
      <c r="G279" s="11"/>
      <c r="H279" s="11"/>
      <c r="I279" s="11"/>
      <c r="J279" s="11"/>
      <c r="K279" s="11"/>
      <c r="L279" s="11"/>
    </row>
    <row r="280" spans="1:12" x14ac:dyDescent="0.25">
      <c r="A280" s="11"/>
      <c r="B280" s="11"/>
      <c r="C280" s="11"/>
      <c r="D280" s="11"/>
      <c r="E280" s="11"/>
      <c r="F280" s="11"/>
      <c r="G280" s="11"/>
      <c r="H280" s="11"/>
      <c r="I280" s="11"/>
      <c r="J280" s="11"/>
      <c r="K280" s="11"/>
      <c r="L280" s="11"/>
    </row>
    <row r="281" spans="1:12" x14ac:dyDescent="0.25">
      <c r="A281" s="11"/>
      <c r="B281" s="11"/>
      <c r="C281" s="11"/>
      <c r="D281" s="11"/>
      <c r="E281" s="11"/>
      <c r="F281" s="11"/>
      <c r="G281" s="11"/>
      <c r="H281" s="11"/>
      <c r="I281" s="11"/>
      <c r="J281" s="11"/>
      <c r="K281" s="11"/>
      <c r="L281" s="11"/>
    </row>
    <row r="282" spans="1:12" x14ac:dyDescent="0.25">
      <c r="A282" s="11"/>
      <c r="B282" s="11"/>
      <c r="C282" s="11"/>
      <c r="D282" s="11"/>
      <c r="E282" s="11"/>
      <c r="F282" s="11"/>
      <c r="G282" s="11"/>
      <c r="H282" s="11"/>
      <c r="I282" s="11"/>
      <c r="J282" s="11"/>
      <c r="K282" s="11"/>
      <c r="L282" s="11"/>
    </row>
    <row r="283" spans="1:12" x14ac:dyDescent="0.25">
      <c r="A283" s="11"/>
      <c r="B283" s="11"/>
      <c r="C283" s="11"/>
      <c r="D283" s="11"/>
      <c r="E283" s="11"/>
      <c r="F283" s="11"/>
      <c r="G283" s="11"/>
      <c r="H283" s="11"/>
      <c r="I283" s="11"/>
      <c r="J283" s="11"/>
      <c r="K283" s="11"/>
      <c r="L283" s="11"/>
    </row>
    <row r="284" spans="1:12" x14ac:dyDescent="0.25">
      <c r="A284" s="11"/>
      <c r="B284" s="11"/>
      <c r="C284" s="11"/>
      <c r="D284" s="11"/>
      <c r="E284" s="11"/>
      <c r="F284" s="11"/>
      <c r="G284" s="11"/>
      <c r="H284" s="11"/>
      <c r="I284" s="11"/>
      <c r="J284" s="11"/>
      <c r="K284" s="11"/>
      <c r="L284" s="11"/>
    </row>
    <row r="285" spans="1:12" x14ac:dyDescent="0.25">
      <c r="A285" s="11"/>
      <c r="B285" s="11"/>
      <c r="C285" s="11"/>
      <c r="D285" s="11"/>
      <c r="E285" s="11"/>
      <c r="F285" s="11"/>
      <c r="G285" s="11"/>
      <c r="H285" s="11"/>
      <c r="I285" s="11"/>
      <c r="J285" s="11"/>
      <c r="K285" s="11"/>
      <c r="L285" s="11"/>
    </row>
    <row r="286" spans="1:12" x14ac:dyDescent="0.25">
      <c r="A286" s="11"/>
      <c r="B286" s="11"/>
      <c r="C286" s="11"/>
      <c r="D286" s="11"/>
      <c r="E286" s="11"/>
      <c r="F286" s="11"/>
      <c r="G286" s="11"/>
      <c r="H286" s="11"/>
      <c r="I286" s="11"/>
      <c r="J286" s="11"/>
      <c r="K286" s="11"/>
      <c r="L286" s="11"/>
    </row>
    <row r="287" spans="1:12" x14ac:dyDescent="0.25">
      <c r="A287" s="11"/>
      <c r="B287" s="11"/>
      <c r="C287" s="11"/>
      <c r="D287" s="11"/>
      <c r="E287" s="11"/>
      <c r="F287" s="11"/>
      <c r="G287" s="11"/>
      <c r="H287" s="11"/>
      <c r="I287" s="11"/>
      <c r="J287" s="11"/>
      <c r="K287" s="11"/>
      <c r="L287" s="11"/>
    </row>
    <row r="288" spans="1:12" x14ac:dyDescent="0.25">
      <c r="A288" s="11"/>
      <c r="B288" s="11"/>
      <c r="C288" s="11"/>
      <c r="D288" s="11"/>
      <c r="E288" s="11"/>
      <c r="F288" s="11"/>
      <c r="G288" s="11"/>
      <c r="H288" s="11"/>
      <c r="I288" s="11"/>
      <c r="J288" s="11"/>
      <c r="K288" s="11"/>
      <c r="L288" s="11"/>
    </row>
    <row r="289" spans="1:12" x14ac:dyDescent="0.25">
      <c r="A289" s="11"/>
      <c r="B289" s="11"/>
      <c r="C289" s="11"/>
      <c r="D289" s="11"/>
      <c r="E289" s="11"/>
      <c r="F289" s="11"/>
      <c r="G289" s="11"/>
      <c r="H289" s="11"/>
      <c r="I289" s="11"/>
      <c r="J289" s="11"/>
      <c r="K289" s="11"/>
      <c r="L289" s="11"/>
    </row>
    <row r="290" spans="1:12" x14ac:dyDescent="0.25">
      <c r="A290" s="11"/>
      <c r="B290" s="11"/>
      <c r="C290" s="11"/>
      <c r="D290" s="11"/>
      <c r="E290" s="11"/>
      <c r="F290" s="11"/>
      <c r="G290" s="11"/>
      <c r="H290" s="11"/>
      <c r="I290" s="11"/>
      <c r="J290" s="11"/>
      <c r="K290" s="11"/>
      <c r="L290" s="11"/>
    </row>
    <row r="291" spans="1:12" x14ac:dyDescent="0.25">
      <c r="A291" s="11"/>
      <c r="B291" s="11"/>
      <c r="C291" s="11"/>
      <c r="D291" s="11"/>
      <c r="E291" s="11"/>
      <c r="F291" s="11"/>
      <c r="G291" s="11"/>
      <c r="H291" s="11"/>
      <c r="I291" s="11"/>
      <c r="J291" s="11"/>
      <c r="K291" s="11"/>
      <c r="L291" s="11"/>
    </row>
    <row r="292" spans="1:12" x14ac:dyDescent="0.25">
      <c r="A292" s="11"/>
      <c r="B292" s="11"/>
      <c r="C292" s="11"/>
      <c r="D292" s="11"/>
      <c r="E292" s="11"/>
      <c r="F292" s="11"/>
      <c r="G292" s="11"/>
      <c r="H292" s="11"/>
      <c r="I292" s="11"/>
      <c r="J292" s="11"/>
      <c r="K292" s="11"/>
      <c r="L292" s="11"/>
    </row>
    <row r="293" spans="1:12" x14ac:dyDescent="0.25">
      <c r="A293" s="11"/>
      <c r="B293" s="11"/>
      <c r="C293" s="11"/>
      <c r="D293" s="11"/>
      <c r="E293" s="11"/>
      <c r="F293" s="11"/>
      <c r="G293" s="11"/>
      <c r="H293" s="11"/>
      <c r="I293" s="11"/>
      <c r="J293" s="11"/>
      <c r="K293" s="11"/>
      <c r="L293" s="11"/>
    </row>
    <row r="294" spans="1:12" x14ac:dyDescent="0.25">
      <c r="A294" s="11"/>
      <c r="B294" s="11"/>
      <c r="C294" s="11"/>
      <c r="D294" s="11"/>
      <c r="E294" s="11"/>
      <c r="F294" s="11"/>
      <c r="G294" s="11"/>
      <c r="H294" s="11"/>
      <c r="I294" s="11"/>
      <c r="J294" s="11"/>
      <c r="K294" s="11"/>
      <c r="L294" s="11"/>
    </row>
    <row r="295" spans="1:12" x14ac:dyDescent="0.25">
      <c r="A295" s="11"/>
      <c r="B295" s="11"/>
      <c r="C295" s="11"/>
      <c r="D295" s="11"/>
      <c r="E295" s="11"/>
      <c r="F295" s="11"/>
      <c r="G295" s="11"/>
      <c r="H295" s="11"/>
      <c r="I295" s="11"/>
      <c r="J295" s="11"/>
      <c r="K295" s="11"/>
      <c r="L295" s="11"/>
    </row>
    <row r="296" spans="1:12" x14ac:dyDescent="0.25">
      <c r="A296" s="11"/>
      <c r="B296" s="11"/>
      <c r="C296" s="11"/>
      <c r="D296" s="11"/>
      <c r="E296" s="11"/>
      <c r="F296" s="11"/>
      <c r="G296" s="11"/>
      <c r="H296" s="11"/>
      <c r="I296" s="11"/>
      <c r="J296" s="11"/>
      <c r="K296" s="11"/>
      <c r="L296" s="11"/>
    </row>
    <row r="297" spans="1:12" x14ac:dyDescent="0.25">
      <c r="A297" s="11"/>
      <c r="B297" s="11"/>
      <c r="C297" s="11"/>
      <c r="D297" s="11"/>
      <c r="E297" s="11"/>
      <c r="F297" s="11"/>
      <c r="G297" s="11"/>
      <c r="H297" s="11"/>
      <c r="I297" s="11"/>
      <c r="J297" s="11"/>
      <c r="K297" s="11"/>
      <c r="L297" s="11"/>
    </row>
    <row r="298" spans="1:12" x14ac:dyDescent="0.25">
      <c r="A298" s="11"/>
      <c r="B298" s="11"/>
      <c r="C298" s="11"/>
      <c r="D298" s="11"/>
      <c r="E298" s="11"/>
      <c r="F298" s="11"/>
      <c r="G298" s="11"/>
      <c r="H298" s="11"/>
      <c r="I298" s="11"/>
      <c r="J298" s="11"/>
      <c r="K298" s="11"/>
      <c r="L298" s="11"/>
    </row>
    <row r="299" spans="1:12" x14ac:dyDescent="0.25">
      <c r="A299" s="11"/>
      <c r="B299" s="11"/>
      <c r="C299" s="11"/>
      <c r="D299" s="11"/>
      <c r="E299" s="11"/>
      <c r="F299" s="11"/>
      <c r="G299" s="11"/>
      <c r="H299" s="11"/>
      <c r="I299" s="11"/>
      <c r="J299" s="11"/>
      <c r="K299" s="11"/>
      <c r="L299" s="11"/>
    </row>
    <row r="300" spans="1:12" x14ac:dyDescent="0.25">
      <c r="A300" s="11"/>
      <c r="B300" s="11"/>
      <c r="C300" s="11"/>
      <c r="D300" s="11"/>
      <c r="E300" s="11"/>
      <c r="F300" s="11"/>
      <c r="G300" s="11"/>
      <c r="H300" s="11"/>
      <c r="I300" s="11"/>
      <c r="J300" s="11"/>
      <c r="K300" s="11"/>
      <c r="L300" s="11"/>
    </row>
    <row r="301" spans="1:12" x14ac:dyDescent="0.25">
      <c r="C301" s="11"/>
    </row>
    <row r="302" spans="1:12" x14ac:dyDescent="0.25">
      <c r="C302" s="11"/>
    </row>
    <row r="303" spans="1:12" x14ac:dyDescent="0.25">
      <c r="C303" s="11"/>
    </row>
    <row r="304" spans="1:12" x14ac:dyDescent="0.25">
      <c r="C304" s="11"/>
    </row>
    <row r="305" spans="3:3" x14ac:dyDescent="0.25">
      <c r="C305" s="11"/>
    </row>
    <row r="306" spans="3:3" x14ac:dyDescent="0.25">
      <c r="C306" s="11"/>
    </row>
    <row r="307" spans="3:3" x14ac:dyDescent="0.25">
      <c r="C307" s="11"/>
    </row>
    <row r="308" spans="3:3" x14ac:dyDescent="0.25">
      <c r="C308" s="11"/>
    </row>
    <row r="309" spans="3:3" x14ac:dyDescent="0.25">
      <c r="C309" s="11"/>
    </row>
    <row r="310" spans="3:3" x14ac:dyDescent="0.25">
      <c r="C310" s="11"/>
    </row>
  </sheetData>
  <sheetProtection algorithmName="SHA-512" hashValue="6npcauYLm4DVIXdOdLRSp+LYlRQeSrn1JP6N6F0vVcqvRbVxstd+BvcbSzTHBvhLCPIa+p2lhMtvmQOzx9av+g==" saltValue="+APv45ptKNABXwM3znFEfg==" spinCount="100000" sheet="1" formatColumns="0" formatRows="0"/>
  <mergeCells count="269">
    <mergeCell ref="B103:L105"/>
    <mergeCell ref="C111:E111"/>
    <mergeCell ref="A14:L14"/>
    <mergeCell ref="A17:L17"/>
    <mergeCell ref="A18:L18"/>
    <mergeCell ref="A21:L21"/>
    <mergeCell ref="A19:L20"/>
    <mergeCell ref="B13:L13"/>
    <mergeCell ref="I34:J34"/>
    <mergeCell ref="A39:L39"/>
    <mergeCell ref="A40:L40"/>
    <mergeCell ref="A41:L41"/>
    <mergeCell ref="F35:H35"/>
    <mergeCell ref="K30:L30"/>
    <mergeCell ref="I35:J35"/>
    <mergeCell ref="K31:L31"/>
    <mergeCell ref="F30:H30"/>
    <mergeCell ref="A27:L28"/>
    <mergeCell ref="C30:E30"/>
    <mergeCell ref="C31:E31"/>
    <mergeCell ref="C32:E32"/>
    <mergeCell ref="C33:E33"/>
    <mergeCell ref="C34:E34"/>
    <mergeCell ref="A42:L42"/>
    <mergeCell ref="A36:L36"/>
    <mergeCell ref="A37:L37"/>
    <mergeCell ref="A38:L38"/>
    <mergeCell ref="C35:E35"/>
    <mergeCell ref="I31:J31"/>
    <mergeCell ref="I32:J32"/>
    <mergeCell ref="I30:J30"/>
    <mergeCell ref="I33:J33"/>
    <mergeCell ref="F32:H32"/>
    <mergeCell ref="F33:H33"/>
    <mergeCell ref="F34:H34"/>
    <mergeCell ref="F31:H31"/>
    <mergeCell ref="B29:L29"/>
    <mergeCell ref="A2:L2"/>
    <mergeCell ref="A3:L3"/>
    <mergeCell ref="A4:L4"/>
    <mergeCell ref="A5:L5"/>
    <mergeCell ref="A6:L6"/>
    <mergeCell ref="A7:L7"/>
    <mergeCell ref="A9:L9"/>
    <mergeCell ref="B26:L26"/>
    <mergeCell ref="B16:L16"/>
    <mergeCell ref="B15:L15"/>
    <mergeCell ref="B22:L22"/>
    <mergeCell ref="B23:L23"/>
    <mergeCell ref="B24:L24"/>
    <mergeCell ref="B25:L25"/>
    <mergeCell ref="B8:L8"/>
    <mergeCell ref="A11:D12"/>
    <mergeCell ref="B43:L43"/>
    <mergeCell ref="B59:L59"/>
    <mergeCell ref="B61:L63"/>
    <mergeCell ref="A61:A63"/>
    <mergeCell ref="B45:F45"/>
    <mergeCell ref="B46:F46"/>
    <mergeCell ref="A52:L52"/>
    <mergeCell ref="B47:F47"/>
    <mergeCell ref="B48:F48"/>
    <mergeCell ref="B49:F49"/>
    <mergeCell ref="B50:F50"/>
    <mergeCell ref="A55:L55"/>
    <mergeCell ref="A57:L57"/>
    <mergeCell ref="B51:L51"/>
    <mergeCell ref="B44:L44"/>
    <mergeCell ref="G48:H48"/>
    <mergeCell ref="G49:H49"/>
    <mergeCell ref="G50:H50"/>
    <mergeCell ref="G46:H46"/>
    <mergeCell ref="G47:H47"/>
    <mergeCell ref="M80:V82"/>
    <mergeCell ref="B65:L66"/>
    <mergeCell ref="B68:L69"/>
    <mergeCell ref="B71:L73"/>
    <mergeCell ref="A65:A66"/>
    <mergeCell ref="A68:A69"/>
    <mergeCell ref="A71:A73"/>
    <mergeCell ref="A58:L58"/>
    <mergeCell ref="B54:L54"/>
    <mergeCell ref="B56:L56"/>
    <mergeCell ref="B79:L79"/>
    <mergeCell ref="B78:L78"/>
    <mergeCell ref="B64:L64"/>
    <mergeCell ref="B67:L67"/>
    <mergeCell ref="B70:L70"/>
    <mergeCell ref="A74:L74"/>
    <mergeCell ref="A75:L75"/>
    <mergeCell ref="A60:L60"/>
    <mergeCell ref="B76:L76"/>
    <mergeCell ref="A77:L77"/>
    <mergeCell ref="A99:L99"/>
    <mergeCell ref="A96:L96"/>
    <mergeCell ref="A93:L93"/>
    <mergeCell ref="A87:L87"/>
    <mergeCell ref="B100:L101"/>
    <mergeCell ref="A90:L90"/>
    <mergeCell ref="A80:A82"/>
    <mergeCell ref="A84:A86"/>
    <mergeCell ref="A88:A89"/>
    <mergeCell ref="A91:A92"/>
    <mergeCell ref="A94:A95"/>
    <mergeCell ref="A97:A98"/>
    <mergeCell ref="A100:A101"/>
    <mergeCell ref="B80:L82"/>
    <mergeCell ref="B84:L86"/>
    <mergeCell ref="B88:L89"/>
    <mergeCell ref="B91:L92"/>
    <mergeCell ref="B94:L95"/>
    <mergeCell ref="B97:L98"/>
    <mergeCell ref="B118:L120"/>
    <mergeCell ref="B122:L124"/>
    <mergeCell ref="B126:L127"/>
    <mergeCell ref="B129:L130"/>
    <mergeCell ref="B132:L133"/>
    <mergeCell ref="B137:L137"/>
    <mergeCell ref="F112:G112"/>
    <mergeCell ref="F113:G113"/>
    <mergeCell ref="B116:L116"/>
    <mergeCell ref="A114:L114"/>
    <mergeCell ref="A115:L115"/>
    <mergeCell ref="A117:L117"/>
    <mergeCell ref="B134:L134"/>
    <mergeCell ref="B121:L121"/>
    <mergeCell ref="H112:I112"/>
    <mergeCell ref="H113:I113"/>
    <mergeCell ref="C112:E112"/>
    <mergeCell ref="C113:E113"/>
    <mergeCell ref="B125:L125"/>
    <mergeCell ref="B128:L128"/>
    <mergeCell ref="B131:L131"/>
    <mergeCell ref="C148:E148"/>
    <mergeCell ref="F148:G148"/>
    <mergeCell ref="C149:E149"/>
    <mergeCell ref="F149:G149"/>
    <mergeCell ref="C150:E150"/>
    <mergeCell ref="F150:G150"/>
    <mergeCell ref="B135:L136"/>
    <mergeCell ref="B138:L139"/>
    <mergeCell ref="B141:L143"/>
    <mergeCell ref="A146:L146"/>
    <mergeCell ref="C147:E147"/>
    <mergeCell ref="F147:G147"/>
    <mergeCell ref="H147:I147"/>
    <mergeCell ref="B140:L140"/>
    <mergeCell ref="B144:L144"/>
    <mergeCell ref="H148:I148"/>
    <mergeCell ref="H149:I149"/>
    <mergeCell ref="H150:I150"/>
    <mergeCell ref="J147:L147"/>
    <mergeCell ref="J148:L148"/>
    <mergeCell ref="J149:L149"/>
    <mergeCell ref="J150:L150"/>
    <mergeCell ref="B156:B157"/>
    <mergeCell ref="A156:A157"/>
    <mergeCell ref="C159:D159"/>
    <mergeCell ref="C160:D160"/>
    <mergeCell ref="C161:D161"/>
    <mergeCell ref="C151:E151"/>
    <mergeCell ref="F151:G151"/>
    <mergeCell ref="B154:L154"/>
    <mergeCell ref="A153:L153"/>
    <mergeCell ref="A152:L152"/>
    <mergeCell ref="A155:L155"/>
    <mergeCell ref="G156:I156"/>
    <mergeCell ref="J156:L156"/>
    <mergeCell ref="C158:D158"/>
    <mergeCell ref="E156:F157"/>
    <mergeCell ref="H151:I151"/>
    <mergeCell ref="J151:L151"/>
    <mergeCell ref="C163:D163"/>
    <mergeCell ref="E163:F163"/>
    <mergeCell ref="E158:F158"/>
    <mergeCell ref="E159:F159"/>
    <mergeCell ref="E160:F160"/>
    <mergeCell ref="E161:F161"/>
    <mergeCell ref="C162:D162"/>
    <mergeCell ref="E162:F162"/>
    <mergeCell ref="C156:D157"/>
    <mergeCell ref="J110:L110"/>
    <mergeCell ref="J111:L111"/>
    <mergeCell ref="J112:L112"/>
    <mergeCell ref="J113:L113"/>
    <mergeCell ref="A106:L106"/>
    <mergeCell ref="A108:L108"/>
    <mergeCell ref="H109:I109"/>
    <mergeCell ref="H110:I110"/>
    <mergeCell ref="H111:I111"/>
    <mergeCell ref="C109:E109"/>
    <mergeCell ref="F109:G109"/>
    <mergeCell ref="C110:E110"/>
    <mergeCell ref="F110:G110"/>
    <mergeCell ref="J109:L109"/>
    <mergeCell ref="F111:G111"/>
    <mergeCell ref="A103:A105"/>
    <mergeCell ref="A102:L102"/>
    <mergeCell ref="B167:L167"/>
    <mergeCell ref="A168:L168"/>
    <mergeCell ref="B169:L169"/>
    <mergeCell ref="A166:L166"/>
    <mergeCell ref="K32:L32"/>
    <mergeCell ref="K33:L33"/>
    <mergeCell ref="K34:L34"/>
    <mergeCell ref="K35:L35"/>
    <mergeCell ref="A165:L165"/>
    <mergeCell ref="K45:L45"/>
    <mergeCell ref="K46:L46"/>
    <mergeCell ref="K47:L47"/>
    <mergeCell ref="K48:L48"/>
    <mergeCell ref="K49:L49"/>
    <mergeCell ref="K50:L50"/>
    <mergeCell ref="I45:J45"/>
    <mergeCell ref="I46:J46"/>
    <mergeCell ref="I47:J47"/>
    <mergeCell ref="I48:J48"/>
    <mergeCell ref="I49:J49"/>
    <mergeCell ref="I50:J50"/>
    <mergeCell ref="G45:H45"/>
    <mergeCell ref="A185:L185"/>
    <mergeCell ref="A184:L184"/>
    <mergeCell ref="B172:L172"/>
    <mergeCell ref="B174:L176"/>
    <mergeCell ref="A174:A176"/>
    <mergeCell ref="A178:A181"/>
    <mergeCell ref="A183:L183"/>
    <mergeCell ref="A177:L177"/>
    <mergeCell ref="A173:L173"/>
    <mergeCell ref="A171:L171"/>
    <mergeCell ref="A212:L212"/>
    <mergeCell ref="A216:L216"/>
    <mergeCell ref="A207:L207"/>
    <mergeCell ref="A208:L208"/>
    <mergeCell ref="A209:L209"/>
    <mergeCell ref="A210:L210"/>
    <mergeCell ref="A193:L193"/>
    <mergeCell ref="A186:L186"/>
    <mergeCell ref="A211:L211"/>
    <mergeCell ref="A198:L198"/>
    <mergeCell ref="A199:L199"/>
    <mergeCell ref="A200:L200"/>
    <mergeCell ref="A201:L201"/>
    <mergeCell ref="A202:L202"/>
    <mergeCell ref="A203:L203"/>
    <mergeCell ref="A204:L204"/>
    <mergeCell ref="A205:L205"/>
    <mergeCell ref="A206:L206"/>
    <mergeCell ref="A187:A190"/>
    <mergeCell ref="B178:L182"/>
    <mergeCell ref="A194:A197"/>
    <mergeCell ref="B194:L197"/>
    <mergeCell ref="B187:L192"/>
    <mergeCell ref="A226:L226"/>
    <mergeCell ref="A227:L227"/>
    <mergeCell ref="A228:L228"/>
    <mergeCell ref="A229:L229"/>
    <mergeCell ref="A213:L213"/>
    <mergeCell ref="A214:L214"/>
    <mergeCell ref="A220:L220"/>
    <mergeCell ref="A221:L221"/>
    <mergeCell ref="A222:L222"/>
    <mergeCell ref="A223:L223"/>
    <mergeCell ref="A224:L224"/>
    <mergeCell ref="A225:L225"/>
    <mergeCell ref="A215:L215"/>
    <mergeCell ref="A217:L217"/>
    <mergeCell ref="A218:L218"/>
    <mergeCell ref="A219:L219"/>
  </mergeCells>
  <hyperlinks>
    <hyperlink ref="A1" location="Index!D57" display="Back to Index"/>
  </hyperlinks>
  <printOptions horizontalCentered="1"/>
  <pageMargins left="0.59055118110236227" right="0.59055118110236227" top="0.74803149606299213" bottom="0.74803149606299213" header="0.31496062992125984" footer="0.31496062992125984"/>
  <pageSetup paperSize="9" orientation="portrait" r:id="rId1"/>
  <rowBreaks count="4" manualBreakCount="4">
    <brk id="41" max="11" man="1"/>
    <brk id="89" max="11" man="1"/>
    <brk id="139" max="11" man="1"/>
    <brk id="185" max="11" man="1"/>
  </row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I39"/>
  <sheetViews>
    <sheetView view="pageBreakPreview" zoomScaleNormal="100" zoomScaleSheetLayoutView="100" workbookViewId="0"/>
  </sheetViews>
  <sheetFormatPr defaultColWidth="9.140625" defaultRowHeight="15" x14ac:dyDescent="0.25"/>
  <cols>
    <col min="1" max="1" width="4.140625" style="10" bestFit="1" customWidth="1"/>
    <col min="2" max="2" width="12.5703125" style="10" customWidth="1"/>
    <col min="3" max="3" width="22.140625" style="10" customWidth="1"/>
    <col min="4" max="4" width="12" style="10" customWidth="1"/>
    <col min="5" max="5" width="12.42578125" style="10" customWidth="1"/>
    <col min="6" max="6" width="17.5703125" style="10" customWidth="1"/>
    <col min="7" max="7" width="16.28515625" style="10" customWidth="1"/>
    <col min="8" max="8" width="19.5703125" style="10" customWidth="1"/>
    <col min="9" max="9" width="18.42578125" style="10" customWidth="1"/>
    <col min="10" max="16384" width="9.140625" style="10"/>
  </cols>
  <sheetData>
    <row r="1" spans="1:9" ht="15.75" x14ac:dyDescent="0.25">
      <c r="A1" s="29" t="s">
        <v>691</v>
      </c>
    </row>
    <row r="2" spans="1:9" x14ac:dyDescent="0.25">
      <c r="A2" s="736" t="str">
        <f>'Data Entry'!C5</f>
        <v>ABC &amp; Co., Chartered Accountants</v>
      </c>
      <c r="B2" s="736"/>
      <c r="C2" s="736"/>
      <c r="D2" s="736"/>
      <c r="E2" s="736"/>
      <c r="F2" s="736"/>
      <c r="G2" s="736"/>
      <c r="H2" s="736"/>
      <c r="I2" s="736"/>
    </row>
    <row r="3" spans="1:9" x14ac:dyDescent="0.25">
      <c r="A3" s="736" t="s">
        <v>350</v>
      </c>
      <c r="B3" s="736"/>
      <c r="C3" s="736"/>
      <c r="D3" s="736"/>
      <c r="E3" s="736"/>
      <c r="F3" s="736"/>
      <c r="G3" s="736"/>
      <c r="H3" s="736"/>
      <c r="I3" s="736"/>
    </row>
    <row r="4" spans="1:9" x14ac:dyDescent="0.25">
      <c r="A4" s="11"/>
      <c r="B4" s="11"/>
      <c r="C4" s="11"/>
      <c r="D4" s="11"/>
      <c r="E4" s="11"/>
      <c r="F4" s="11"/>
      <c r="G4" s="11"/>
      <c r="H4" s="11"/>
      <c r="I4" s="11"/>
    </row>
    <row r="5" spans="1:9" x14ac:dyDescent="0.25">
      <c r="A5" s="11"/>
      <c r="B5" s="577"/>
      <c r="C5" s="11"/>
      <c r="D5" s="11"/>
      <c r="E5" s="11"/>
      <c r="F5" s="11"/>
      <c r="G5" s="11"/>
      <c r="H5" s="11"/>
      <c r="I5" s="11"/>
    </row>
    <row r="6" spans="1:9" ht="30" customHeight="1" x14ac:dyDescent="0.25">
      <c r="A6" s="605" t="s">
        <v>674</v>
      </c>
      <c r="B6" s="1084" t="s">
        <v>30</v>
      </c>
      <c r="C6" s="1084"/>
      <c r="D6" s="1085" t="s">
        <v>351</v>
      </c>
      <c r="E6" s="1086"/>
      <c r="F6" s="38" t="s">
        <v>355</v>
      </c>
      <c r="G6" s="97"/>
      <c r="H6" s="11"/>
      <c r="I6" s="11"/>
    </row>
    <row r="7" spans="1:9" ht="30" customHeight="1" x14ac:dyDescent="0.25">
      <c r="A7" s="602" t="s">
        <v>4</v>
      </c>
      <c r="B7" s="1080" t="s">
        <v>354</v>
      </c>
      <c r="C7" s="1081"/>
      <c r="D7" s="1078"/>
      <c r="E7" s="1079"/>
      <c r="F7" s="688"/>
      <c r="G7" s="11"/>
      <c r="H7" s="11"/>
      <c r="I7" s="11"/>
    </row>
    <row r="8" spans="1:9" ht="30" customHeight="1" x14ac:dyDescent="0.25">
      <c r="A8" s="603" t="s">
        <v>6</v>
      </c>
      <c r="B8" s="1082" t="s">
        <v>353</v>
      </c>
      <c r="C8" s="1083"/>
      <c r="D8" s="1078"/>
      <c r="E8" s="1079"/>
      <c r="F8" s="688"/>
      <c r="G8" s="11"/>
      <c r="H8" s="11"/>
      <c r="I8" s="11"/>
    </row>
    <row r="9" spans="1:9" ht="30" customHeight="1" x14ac:dyDescent="0.25">
      <c r="A9" s="603" t="s">
        <v>8</v>
      </c>
      <c r="B9" s="1082" t="s">
        <v>352</v>
      </c>
      <c r="C9" s="1083"/>
      <c r="D9" s="1078"/>
      <c r="E9" s="1079"/>
      <c r="F9" s="688"/>
      <c r="G9" s="11"/>
      <c r="H9" s="11"/>
      <c r="I9" s="11"/>
    </row>
    <row r="10" spans="1:9" x14ac:dyDescent="0.25">
      <c r="A10" s="11"/>
      <c r="B10" s="577"/>
      <c r="C10" s="11"/>
      <c r="D10" s="11"/>
      <c r="E10" s="11"/>
      <c r="F10" s="11"/>
      <c r="G10" s="11"/>
      <c r="H10" s="11"/>
      <c r="I10" s="11"/>
    </row>
    <row r="11" spans="1:9" x14ac:dyDescent="0.25">
      <c r="A11" s="736" t="str">
        <f>'Data Entry'!C10</f>
        <v>PQR Trading Company</v>
      </c>
      <c r="B11" s="736"/>
      <c r="C11" s="736"/>
      <c r="D11" s="736"/>
      <c r="E11" s="736"/>
      <c r="F11" s="736"/>
      <c r="G11" s="736"/>
      <c r="H11" s="736"/>
      <c r="I11" s="736"/>
    </row>
    <row r="12" spans="1:9" x14ac:dyDescent="0.25">
      <c r="A12" s="736" t="str">
        <f>"A.Y: "&amp;'Data Entry'!C20</f>
        <v>A.Y: 2026-27</v>
      </c>
      <c r="B12" s="736"/>
      <c r="C12" s="736"/>
      <c r="D12" s="736"/>
      <c r="E12" s="736"/>
      <c r="F12" s="736"/>
      <c r="G12" s="736"/>
      <c r="H12" s="736"/>
      <c r="I12" s="736"/>
    </row>
    <row r="13" spans="1:9" x14ac:dyDescent="0.25">
      <c r="A13" s="9"/>
      <c r="B13" s="9"/>
      <c r="C13" s="9"/>
      <c r="D13" s="9"/>
      <c r="E13" s="9"/>
      <c r="F13" s="9"/>
      <c r="G13" s="9"/>
      <c r="H13" s="9"/>
      <c r="I13" s="9"/>
    </row>
    <row r="14" spans="1:9" ht="45" customHeight="1" x14ac:dyDescent="0.25">
      <c r="A14" s="604" t="s">
        <v>674</v>
      </c>
      <c r="B14" s="604" t="s">
        <v>342</v>
      </c>
      <c r="C14" s="604" t="s">
        <v>344</v>
      </c>
      <c r="D14" s="604" t="s">
        <v>343</v>
      </c>
      <c r="E14" s="604" t="s">
        <v>348</v>
      </c>
      <c r="F14" s="604" t="s">
        <v>345</v>
      </c>
      <c r="G14" s="604" t="s">
        <v>347</v>
      </c>
      <c r="H14" s="604" t="s">
        <v>689</v>
      </c>
      <c r="I14" s="604" t="s">
        <v>349</v>
      </c>
    </row>
    <row r="15" spans="1:9" ht="30" customHeight="1" x14ac:dyDescent="0.25">
      <c r="A15" s="58">
        <v>1</v>
      </c>
      <c r="B15" s="488"/>
      <c r="C15" s="488"/>
      <c r="D15" s="488"/>
      <c r="E15" s="488"/>
      <c r="F15" s="488"/>
      <c r="G15" s="488"/>
      <c r="H15" s="488"/>
      <c r="I15" s="488"/>
    </row>
    <row r="16" spans="1:9" ht="30" customHeight="1" x14ac:dyDescent="0.25">
      <c r="A16" s="58">
        <f>A15+1</f>
        <v>2</v>
      </c>
      <c r="B16" s="488"/>
      <c r="C16" s="488"/>
      <c r="D16" s="488"/>
      <c r="E16" s="488"/>
      <c r="F16" s="488"/>
      <c r="G16" s="488"/>
      <c r="H16" s="488"/>
      <c r="I16" s="488"/>
    </row>
    <row r="17" spans="1:9" ht="30" customHeight="1" x14ac:dyDescent="0.25">
      <c r="A17" s="58">
        <f t="shared" ref="A17:A29" si="0">A16+1</f>
        <v>3</v>
      </c>
      <c r="B17" s="488"/>
      <c r="C17" s="488"/>
      <c r="D17" s="488"/>
      <c r="E17" s="488"/>
      <c r="F17" s="488"/>
      <c r="G17" s="488"/>
      <c r="H17" s="488"/>
      <c r="I17" s="488"/>
    </row>
    <row r="18" spans="1:9" ht="30" customHeight="1" x14ac:dyDescent="0.25">
      <c r="A18" s="58">
        <f t="shared" si="0"/>
        <v>4</v>
      </c>
      <c r="B18" s="488"/>
      <c r="C18" s="488"/>
      <c r="D18" s="488"/>
      <c r="E18" s="488"/>
      <c r="F18" s="488"/>
      <c r="G18" s="488"/>
      <c r="H18" s="488"/>
      <c r="I18" s="488"/>
    </row>
    <row r="19" spans="1:9" ht="30" customHeight="1" x14ac:dyDescent="0.25">
      <c r="A19" s="58">
        <f t="shared" si="0"/>
        <v>5</v>
      </c>
      <c r="B19" s="488"/>
      <c r="C19" s="488"/>
      <c r="D19" s="488"/>
      <c r="E19" s="488"/>
      <c r="F19" s="488"/>
      <c r="G19" s="488"/>
      <c r="H19" s="488"/>
      <c r="I19" s="488"/>
    </row>
    <row r="20" spans="1:9" ht="30" customHeight="1" x14ac:dyDescent="0.25">
      <c r="A20" s="58">
        <f t="shared" si="0"/>
        <v>6</v>
      </c>
      <c r="B20" s="488"/>
      <c r="C20" s="488"/>
      <c r="D20" s="488"/>
      <c r="E20" s="488"/>
      <c r="F20" s="488"/>
      <c r="G20" s="488"/>
      <c r="H20" s="488"/>
      <c r="I20" s="488"/>
    </row>
    <row r="21" spans="1:9" ht="30" customHeight="1" x14ac:dyDescent="0.25">
      <c r="A21" s="58">
        <f t="shared" si="0"/>
        <v>7</v>
      </c>
      <c r="B21" s="488"/>
      <c r="C21" s="488"/>
      <c r="D21" s="488"/>
      <c r="E21" s="488"/>
      <c r="F21" s="488"/>
      <c r="G21" s="488"/>
      <c r="H21" s="488"/>
      <c r="I21" s="488"/>
    </row>
    <row r="22" spans="1:9" ht="30" customHeight="1" x14ac:dyDescent="0.25">
      <c r="A22" s="58">
        <f t="shared" si="0"/>
        <v>8</v>
      </c>
      <c r="B22" s="488"/>
      <c r="C22" s="488"/>
      <c r="D22" s="488"/>
      <c r="E22" s="488"/>
      <c r="F22" s="488"/>
      <c r="G22" s="488"/>
      <c r="H22" s="488"/>
      <c r="I22" s="488"/>
    </row>
    <row r="23" spans="1:9" ht="30" customHeight="1" x14ac:dyDescent="0.25">
      <c r="A23" s="58">
        <f t="shared" si="0"/>
        <v>9</v>
      </c>
      <c r="B23" s="488"/>
      <c r="C23" s="488"/>
      <c r="D23" s="488"/>
      <c r="E23" s="488"/>
      <c r="F23" s="488"/>
      <c r="G23" s="488"/>
      <c r="H23" s="488"/>
      <c r="I23" s="488"/>
    </row>
    <row r="24" spans="1:9" ht="30" customHeight="1" x14ac:dyDescent="0.25">
      <c r="A24" s="58">
        <f t="shared" si="0"/>
        <v>10</v>
      </c>
      <c r="B24" s="488"/>
      <c r="C24" s="488"/>
      <c r="D24" s="488"/>
      <c r="E24" s="488"/>
      <c r="F24" s="488"/>
      <c r="G24" s="488"/>
      <c r="H24" s="488"/>
      <c r="I24" s="488"/>
    </row>
    <row r="25" spans="1:9" ht="30" customHeight="1" x14ac:dyDescent="0.25">
      <c r="A25" s="58">
        <f t="shared" si="0"/>
        <v>11</v>
      </c>
      <c r="B25" s="488"/>
      <c r="C25" s="488"/>
      <c r="D25" s="488"/>
      <c r="E25" s="488"/>
      <c r="F25" s="488"/>
      <c r="G25" s="488"/>
      <c r="H25" s="488"/>
      <c r="I25" s="488"/>
    </row>
    <row r="26" spans="1:9" ht="30" customHeight="1" x14ac:dyDescent="0.25">
      <c r="A26" s="58">
        <f t="shared" si="0"/>
        <v>12</v>
      </c>
      <c r="B26" s="488"/>
      <c r="C26" s="488"/>
      <c r="D26" s="488"/>
      <c r="E26" s="488"/>
      <c r="F26" s="488"/>
      <c r="G26" s="488"/>
      <c r="H26" s="488"/>
      <c r="I26" s="488"/>
    </row>
    <row r="27" spans="1:9" ht="30" customHeight="1" x14ac:dyDescent="0.25">
      <c r="A27" s="58">
        <f t="shared" si="0"/>
        <v>13</v>
      </c>
      <c r="B27" s="488"/>
      <c r="C27" s="488"/>
      <c r="D27" s="488"/>
      <c r="E27" s="488"/>
      <c r="F27" s="488"/>
      <c r="G27" s="488"/>
      <c r="H27" s="488"/>
      <c r="I27" s="488"/>
    </row>
    <row r="28" spans="1:9" ht="30" customHeight="1" x14ac:dyDescent="0.25">
      <c r="A28" s="58">
        <f t="shared" si="0"/>
        <v>14</v>
      </c>
      <c r="B28" s="488"/>
      <c r="C28" s="488"/>
      <c r="D28" s="488"/>
      <c r="E28" s="488"/>
      <c r="F28" s="488"/>
      <c r="G28" s="488"/>
      <c r="H28" s="488"/>
      <c r="I28" s="488"/>
    </row>
    <row r="29" spans="1:9" ht="30" customHeight="1" x14ac:dyDescent="0.25">
      <c r="A29" s="58">
        <f t="shared" si="0"/>
        <v>15</v>
      </c>
      <c r="B29" s="488"/>
      <c r="C29" s="488"/>
      <c r="D29" s="488"/>
      <c r="E29" s="488"/>
      <c r="F29" s="488"/>
      <c r="G29" s="488"/>
      <c r="H29" s="488"/>
      <c r="I29" s="488"/>
    </row>
    <row r="30" spans="1:9" x14ac:dyDescent="0.25">
      <c r="A30" s="11"/>
      <c r="B30" s="11"/>
      <c r="C30" s="11"/>
      <c r="D30" s="11"/>
      <c r="E30" s="11"/>
      <c r="F30" s="11"/>
      <c r="G30" s="11"/>
      <c r="H30" s="11"/>
      <c r="I30" s="11"/>
    </row>
    <row r="31" spans="1:9" x14ac:dyDescent="0.25">
      <c r="A31" s="11"/>
      <c r="B31" s="11"/>
      <c r="C31" s="11"/>
      <c r="D31" s="11"/>
      <c r="E31" s="11"/>
      <c r="F31" s="11"/>
      <c r="G31" s="11"/>
      <c r="H31" s="11"/>
      <c r="I31" s="11"/>
    </row>
    <row r="32" spans="1:9" x14ac:dyDescent="0.25">
      <c r="A32" s="11"/>
      <c r="B32" s="11"/>
      <c r="C32" s="11"/>
      <c r="D32" s="11"/>
      <c r="E32" s="11"/>
      <c r="F32" s="11"/>
      <c r="G32" s="11"/>
      <c r="H32" s="11"/>
      <c r="I32" s="11"/>
    </row>
    <row r="33" spans="1:9" x14ac:dyDescent="0.25">
      <c r="A33" s="11"/>
      <c r="B33" s="11"/>
      <c r="C33" s="11"/>
      <c r="D33" s="11"/>
      <c r="E33" s="11"/>
      <c r="F33" s="11"/>
      <c r="G33" s="11"/>
      <c r="H33" s="11"/>
      <c r="I33" s="11"/>
    </row>
    <row r="34" spans="1:9" x14ac:dyDescent="0.25">
      <c r="A34" s="11"/>
      <c r="B34" s="11"/>
      <c r="C34" s="11"/>
      <c r="D34" s="11"/>
      <c r="E34" s="11"/>
      <c r="F34" s="11"/>
      <c r="G34" s="11"/>
      <c r="H34" s="11"/>
      <c r="I34" s="11"/>
    </row>
    <row r="35" spans="1:9" x14ac:dyDescent="0.25">
      <c r="A35" s="11"/>
      <c r="B35" s="11"/>
      <c r="C35" s="11"/>
      <c r="D35" s="11"/>
      <c r="E35" s="11"/>
      <c r="F35" s="11"/>
      <c r="G35" s="11"/>
      <c r="H35" s="11"/>
      <c r="I35" s="11"/>
    </row>
    <row r="36" spans="1:9" x14ac:dyDescent="0.25">
      <c r="A36" s="11"/>
      <c r="B36" s="11"/>
      <c r="C36" s="11"/>
      <c r="D36" s="11"/>
      <c r="E36" s="11"/>
      <c r="F36" s="11"/>
      <c r="G36" s="11"/>
      <c r="H36" s="11"/>
      <c r="I36" s="11"/>
    </row>
    <row r="37" spans="1:9" x14ac:dyDescent="0.25">
      <c r="A37" s="11"/>
      <c r="B37" s="11"/>
      <c r="C37" s="11"/>
      <c r="D37" s="11"/>
      <c r="E37" s="11"/>
      <c r="F37" s="11"/>
      <c r="G37" s="11"/>
      <c r="H37" s="11"/>
      <c r="I37" s="11"/>
    </row>
    <row r="38" spans="1:9" x14ac:dyDescent="0.25">
      <c r="A38" s="3" t="s">
        <v>226</v>
      </c>
      <c r="B38" s="11"/>
      <c r="C38" s="11"/>
      <c r="D38" s="11"/>
      <c r="E38" s="11"/>
      <c r="F38" s="11"/>
      <c r="G38" s="3" t="s">
        <v>229</v>
      </c>
      <c r="H38" s="11"/>
      <c r="I38" s="11"/>
    </row>
    <row r="39" spans="1:9" x14ac:dyDescent="0.25">
      <c r="A39" s="3" t="s">
        <v>227</v>
      </c>
      <c r="B39" s="11"/>
      <c r="C39" s="11"/>
      <c r="D39" s="11"/>
      <c r="E39" s="11"/>
      <c r="F39" s="11"/>
      <c r="G39" s="3" t="s">
        <v>227</v>
      </c>
      <c r="H39" s="11"/>
      <c r="I39" s="11"/>
    </row>
  </sheetData>
  <sheetProtection sheet="1" formatColumns="0" formatRows="0" insertRows="0"/>
  <mergeCells count="12">
    <mergeCell ref="A12:I12"/>
    <mergeCell ref="D9:E9"/>
    <mergeCell ref="A2:I2"/>
    <mergeCell ref="A3:I3"/>
    <mergeCell ref="A11:I11"/>
    <mergeCell ref="B7:C7"/>
    <mergeCell ref="B8:C8"/>
    <mergeCell ref="B9:C9"/>
    <mergeCell ref="B6:C6"/>
    <mergeCell ref="D6:E6"/>
    <mergeCell ref="D7:E7"/>
    <mergeCell ref="D8:E8"/>
  </mergeCells>
  <hyperlinks>
    <hyperlink ref="A1" location="Index!D58" display="Back to Index"/>
  </hyperlinks>
  <pageMargins left="0.39370078740157483" right="0.39370078740157483" top="0.59055118110236227" bottom="0.59055118110236227" header="0.31496062992125984" footer="0.31496062992125984"/>
  <pageSetup paperSize="9" orientation="landscape"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I51"/>
  <sheetViews>
    <sheetView view="pageBreakPreview" zoomScaleNormal="100" zoomScaleSheetLayoutView="100" workbookViewId="0"/>
  </sheetViews>
  <sheetFormatPr defaultColWidth="9.140625" defaultRowHeight="15" x14ac:dyDescent="0.25"/>
  <cols>
    <col min="1" max="8" width="11.28515625" style="10" customWidth="1"/>
    <col min="9" max="9" width="7.7109375" style="10" customWidth="1"/>
    <col min="10" max="16384" width="9.140625" style="10"/>
  </cols>
  <sheetData>
    <row r="1" spans="1:9" ht="15.75" x14ac:dyDescent="0.25">
      <c r="A1" s="29" t="s">
        <v>691</v>
      </c>
    </row>
    <row r="2" spans="1:9" x14ac:dyDescent="0.25">
      <c r="A2" s="1023"/>
      <c r="B2" s="1023"/>
      <c r="C2" s="1023"/>
      <c r="D2" s="1023"/>
      <c r="E2" s="1023"/>
      <c r="F2" s="1023"/>
      <c r="G2" s="1023"/>
      <c r="H2" s="1023"/>
      <c r="I2" s="11"/>
    </row>
    <row r="3" spans="1:9" ht="18.75" x14ac:dyDescent="0.3">
      <c r="A3" s="1069" t="str">
        <f>'Stock Report'!A3</f>
        <v>PQR Trading Company</v>
      </c>
      <c r="B3" s="1069"/>
      <c r="C3" s="1069"/>
      <c r="D3" s="1069"/>
      <c r="E3" s="1069"/>
      <c r="F3" s="1069"/>
      <c r="G3" s="1069"/>
      <c r="H3" s="1069"/>
      <c r="I3" s="11"/>
    </row>
    <row r="4" spans="1:9" ht="30" customHeight="1" x14ac:dyDescent="0.25">
      <c r="A4" s="1087" t="str">
        <f>'Stock Report'!A4</f>
        <v>Mayfair Towers, Shivaji Nagar, Wakdewadi, Pune - 411016, Maharashtra, India.</v>
      </c>
      <c r="B4" s="1087"/>
      <c r="C4" s="1087"/>
      <c r="D4" s="1087"/>
      <c r="E4" s="1087"/>
      <c r="F4" s="1087"/>
      <c r="G4" s="1087"/>
      <c r="H4" s="1087"/>
      <c r="I4" s="11"/>
    </row>
    <row r="5" spans="1:9" ht="15.75" x14ac:dyDescent="0.25">
      <c r="A5" s="539"/>
      <c r="B5" s="539"/>
      <c r="C5" s="539"/>
      <c r="D5" s="539"/>
      <c r="E5" s="539"/>
      <c r="F5" s="539"/>
      <c r="G5" s="539"/>
      <c r="H5" s="539"/>
      <c r="I5" s="11"/>
    </row>
    <row r="6" spans="1:9" x14ac:dyDescent="0.25">
      <c r="A6" s="11"/>
      <c r="B6" s="11"/>
      <c r="C6" s="11"/>
      <c r="D6" s="11"/>
      <c r="E6" s="11"/>
      <c r="F6" s="11"/>
      <c r="G6" s="11"/>
      <c r="H6" s="11"/>
      <c r="I6" s="11"/>
    </row>
    <row r="7" spans="1:9" x14ac:dyDescent="0.25">
      <c r="A7" s="3" t="s">
        <v>221</v>
      </c>
      <c r="B7" s="11"/>
      <c r="C7" s="11"/>
      <c r="D7" s="11"/>
      <c r="E7" s="11"/>
      <c r="F7" s="11"/>
      <c r="G7" s="11"/>
      <c r="H7" s="11"/>
      <c r="I7" s="11"/>
    </row>
    <row r="8" spans="1:9" x14ac:dyDescent="0.25">
      <c r="A8" s="11"/>
      <c r="B8" s="11"/>
      <c r="C8" s="11"/>
      <c r="D8" s="11"/>
      <c r="E8" s="11"/>
      <c r="F8" s="11"/>
      <c r="G8" s="11"/>
      <c r="H8" s="11"/>
      <c r="I8" s="11"/>
    </row>
    <row r="9" spans="1:9" x14ac:dyDescent="0.25">
      <c r="A9" s="46" t="s">
        <v>440</v>
      </c>
      <c r="B9" s="11"/>
      <c r="C9" s="11"/>
      <c r="D9" s="11"/>
      <c r="E9" s="11"/>
      <c r="F9" s="11"/>
      <c r="G9" s="11"/>
      <c r="H9" s="11"/>
      <c r="I9" s="11"/>
    </row>
    <row r="10" spans="1:9" x14ac:dyDescent="0.25">
      <c r="A10" s="46" t="str">
        <f>'Stock Report'!A10</f>
        <v>ABC &amp; Co., Chartered Accountants</v>
      </c>
      <c r="B10" s="11"/>
      <c r="C10" s="11"/>
      <c r="D10" s="11"/>
      <c r="E10" s="11"/>
      <c r="F10" s="11"/>
      <c r="G10" s="11"/>
      <c r="H10" s="11"/>
      <c r="I10" s="11"/>
    </row>
    <row r="11" spans="1:9" ht="30" customHeight="1" x14ac:dyDescent="0.25">
      <c r="A11" s="1061" t="str">
        <f>'Stock Report'!A11</f>
        <v>1151, Shreeban, Opp Police Ground, Shivaji Nagar, Pune - 411016, Maharashtra, Pune.</v>
      </c>
      <c r="B11" s="1061"/>
      <c r="C11" s="1061"/>
      <c r="D11" s="11"/>
      <c r="E11" s="11"/>
      <c r="F11" s="11"/>
      <c r="G11" s="11"/>
      <c r="H11" s="11"/>
      <c r="I11" s="11"/>
    </row>
    <row r="12" spans="1:9" ht="30" customHeight="1" x14ac:dyDescent="0.25">
      <c r="A12" s="1061"/>
      <c r="B12" s="1061"/>
      <c r="C12" s="1061"/>
      <c r="D12" s="11"/>
      <c r="E12" s="11"/>
      <c r="F12" s="11"/>
      <c r="G12" s="11"/>
      <c r="H12" s="11"/>
      <c r="I12" s="11"/>
    </row>
    <row r="13" spans="1:9" x14ac:dyDescent="0.25">
      <c r="A13" s="11"/>
      <c r="B13" s="11"/>
      <c r="C13" s="11"/>
      <c r="D13" s="11"/>
      <c r="E13" s="11"/>
      <c r="F13" s="11"/>
      <c r="G13" s="11"/>
      <c r="H13" s="11"/>
      <c r="I13" s="11"/>
    </row>
    <row r="14" spans="1:9" x14ac:dyDescent="0.25">
      <c r="A14" s="1088" t="s">
        <v>441</v>
      </c>
      <c r="B14" s="1088"/>
      <c r="C14" s="1088"/>
      <c r="D14" s="1088"/>
      <c r="E14" s="1088"/>
      <c r="F14" s="1088"/>
      <c r="G14" s="1088"/>
      <c r="H14" s="1088"/>
      <c r="I14" s="11"/>
    </row>
    <row r="15" spans="1:9" x14ac:dyDescent="0.25">
      <c r="A15" s="11"/>
      <c r="B15" s="11"/>
      <c r="C15" s="11"/>
      <c r="D15" s="11"/>
      <c r="E15" s="11"/>
      <c r="F15" s="11"/>
      <c r="G15" s="11"/>
      <c r="H15" s="11"/>
      <c r="I15" s="11"/>
    </row>
    <row r="16" spans="1:9" x14ac:dyDescent="0.25">
      <c r="B16" s="11"/>
      <c r="C16" s="11"/>
      <c r="D16" s="11"/>
      <c r="E16" s="11"/>
      <c r="F16" s="11"/>
      <c r="G16" s="11"/>
      <c r="H16" s="11"/>
      <c r="I16" s="11"/>
    </row>
    <row r="17" spans="1:9" x14ac:dyDescent="0.25">
      <c r="A17" s="66" t="s">
        <v>741</v>
      </c>
      <c r="B17" s="11"/>
      <c r="C17" s="11"/>
      <c r="D17" s="11"/>
      <c r="E17" s="11"/>
      <c r="F17" s="11"/>
      <c r="G17" s="11"/>
      <c r="H17" s="11"/>
      <c r="I17" s="11"/>
    </row>
    <row r="18" spans="1:9" x14ac:dyDescent="0.25">
      <c r="A18" s="11"/>
      <c r="B18" s="11"/>
      <c r="C18" s="11"/>
      <c r="D18" s="11"/>
      <c r="E18" s="11"/>
      <c r="F18" s="11"/>
      <c r="G18" s="11"/>
      <c r="H18" s="11"/>
      <c r="I18" s="11"/>
    </row>
    <row r="19" spans="1:9" ht="15" customHeight="1" x14ac:dyDescent="0.25">
      <c r="A19" s="1089" t="s">
        <v>444</v>
      </c>
      <c r="B19" s="1089"/>
      <c r="C19" s="1089"/>
      <c r="D19" s="1089"/>
      <c r="E19" s="1089"/>
      <c r="F19" s="1089"/>
      <c r="G19" s="1089"/>
      <c r="H19" s="1089"/>
      <c r="I19" s="11"/>
    </row>
    <row r="20" spans="1:9" x14ac:dyDescent="0.25">
      <c r="A20" s="1089"/>
      <c r="B20" s="1089"/>
      <c r="C20" s="1089"/>
      <c r="D20" s="1089"/>
      <c r="E20" s="1089"/>
      <c r="F20" s="1089"/>
      <c r="G20" s="1089"/>
      <c r="H20" s="1089"/>
      <c r="I20" s="11"/>
    </row>
    <row r="21" spans="1:9" x14ac:dyDescent="0.25">
      <c r="A21" s="1089"/>
      <c r="B21" s="1089"/>
      <c r="C21" s="1089"/>
      <c r="D21" s="1089"/>
      <c r="E21" s="1089"/>
      <c r="F21" s="1089"/>
      <c r="G21" s="1089"/>
      <c r="H21" s="1089"/>
      <c r="I21" s="11"/>
    </row>
    <row r="22" spans="1:9" x14ac:dyDescent="0.25">
      <c r="A22" s="1089"/>
      <c r="B22" s="1089"/>
      <c r="C22" s="1089"/>
      <c r="D22" s="1089"/>
      <c r="E22" s="1089"/>
      <c r="F22" s="1089"/>
      <c r="G22" s="1089"/>
      <c r="H22" s="1089"/>
      <c r="I22" s="11"/>
    </row>
    <row r="23" spans="1:9" x14ac:dyDescent="0.25">
      <c r="A23" s="1089"/>
      <c r="B23" s="1089"/>
      <c r="C23" s="1089"/>
      <c r="D23" s="1089"/>
      <c r="E23" s="1089"/>
      <c r="F23" s="1089"/>
      <c r="G23" s="1089"/>
      <c r="H23" s="1089"/>
      <c r="I23" s="11"/>
    </row>
    <row r="24" spans="1:9" x14ac:dyDescent="0.25">
      <c r="A24" s="1089"/>
      <c r="B24" s="1089"/>
      <c r="C24" s="1089"/>
      <c r="D24" s="1089"/>
      <c r="E24" s="1089"/>
      <c r="F24" s="1089"/>
      <c r="G24" s="1089"/>
      <c r="H24" s="1089"/>
      <c r="I24" s="11"/>
    </row>
    <row r="25" spans="1:9" x14ac:dyDescent="0.25">
      <c r="A25" s="1089"/>
      <c r="B25" s="1089"/>
      <c r="C25" s="1089"/>
      <c r="D25" s="1089"/>
      <c r="E25" s="1089"/>
      <c r="F25" s="1089"/>
      <c r="G25" s="1089"/>
      <c r="H25" s="1089"/>
      <c r="I25" s="11"/>
    </row>
    <row r="26" spans="1:9" x14ac:dyDescent="0.25">
      <c r="A26" s="1089"/>
      <c r="B26" s="1089"/>
      <c r="C26" s="1089"/>
      <c r="D26" s="1089"/>
      <c r="E26" s="1089"/>
      <c r="F26" s="1089"/>
      <c r="G26" s="1089"/>
      <c r="H26" s="1089"/>
      <c r="I26" s="11"/>
    </row>
    <row r="27" spans="1:9" x14ac:dyDescent="0.25">
      <c r="A27" s="1089"/>
      <c r="B27" s="1089"/>
      <c r="C27" s="1089"/>
      <c r="D27" s="1089"/>
      <c r="E27" s="1089"/>
      <c r="F27" s="1089"/>
      <c r="G27" s="1089"/>
      <c r="H27" s="1089"/>
      <c r="I27" s="11"/>
    </row>
    <row r="28" spans="1:9" x14ac:dyDescent="0.25">
      <c r="A28" s="11"/>
      <c r="B28" s="11"/>
      <c r="C28" s="11"/>
      <c r="D28" s="11"/>
      <c r="E28" s="11"/>
      <c r="F28" s="11"/>
      <c r="G28" s="11"/>
      <c r="H28" s="11"/>
      <c r="I28" s="11"/>
    </row>
    <row r="29" spans="1:9" ht="15" customHeight="1" x14ac:dyDescent="0.25">
      <c r="A29" s="1034" t="s">
        <v>445</v>
      </c>
      <c r="B29" s="1034"/>
      <c r="C29" s="1034"/>
      <c r="D29" s="1034"/>
      <c r="E29" s="1034"/>
      <c r="F29" s="1034"/>
      <c r="G29" s="1034"/>
      <c r="H29" s="1034"/>
      <c r="I29" s="11"/>
    </row>
    <row r="30" spans="1:9" x14ac:dyDescent="0.25">
      <c r="A30" s="1034"/>
      <c r="B30" s="1034"/>
      <c r="C30" s="1034"/>
      <c r="D30" s="1034"/>
      <c r="E30" s="1034"/>
      <c r="F30" s="1034"/>
      <c r="G30" s="1034"/>
      <c r="H30" s="1034"/>
      <c r="I30" s="11"/>
    </row>
    <row r="31" spans="1:9" x14ac:dyDescent="0.25">
      <c r="A31" s="1034"/>
      <c r="B31" s="1034"/>
      <c r="C31" s="1034"/>
      <c r="D31" s="1034"/>
      <c r="E31" s="1034"/>
      <c r="F31" s="1034"/>
      <c r="G31" s="1034"/>
      <c r="H31" s="1034"/>
      <c r="I31" s="11"/>
    </row>
    <row r="32" spans="1:9" x14ac:dyDescent="0.25">
      <c r="A32" s="1034"/>
      <c r="B32" s="1034"/>
      <c r="C32" s="1034"/>
      <c r="D32" s="1034"/>
      <c r="E32" s="1034"/>
      <c r="F32" s="1034"/>
      <c r="G32" s="1034"/>
      <c r="H32" s="1034"/>
      <c r="I32" s="11"/>
    </row>
    <row r="33" spans="1:9" x14ac:dyDescent="0.25">
      <c r="A33" s="1034"/>
      <c r="B33" s="1034"/>
      <c r="C33" s="1034"/>
      <c r="D33" s="1034"/>
      <c r="E33" s="1034"/>
      <c r="F33" s="1034"/>
      <c r="G33" s="1034"/>
      <c r="H33" s="1034"/>
      <c r="I33" s="11"/>
    </row>
    <row r="34" spans="1:9" x14ac:dyDescent="0.25">
      <c r="A34" s="11"/>
      <c r="B34" s="11"/>
      <c r="C34" s="11"/>
      <c r="D34" s="11"/>
      <c r="E34" s="11"/>
      <c r="F34" s="11"/>
      <c r="G34" s="11"/>
      <c r="H34" s="11"/>
      <c r="I34" s="11"/>
    </row>
    <row r="35" spans="1:9" x14ac:dyDescent="0.25">
      <c r="A35" s="11" t="s">
        <v>442</v>
      </c>
      <c r="B35" s="11"/>
      <c r="C35" s="11"/>
      <c r="D35" s="11"/>
      <c r="E35" s="11"/>
      <c r="F35" s="11"/>
      <c r="G35" s="11"/>
      <c r="H35" s="11"/>
      <c r="I35" s="11"/>
    </row>
    <row r="36" spans="1:9" x14ac:dyDescent="0.25">
      <c r="A36" s="11"/>
      <c r="B36" s="11"/>
      <c r="C36" s="11"/>
      <c r="D36" s="11"/>
      <c r="E36" s="11"/>
      <c r="F36" s="11"/>
      <c r="G36" s="11"/>
      <c r="H36" s="11"/>
      <c r="I36" s="11"/>
    </row>
    <row r="37" spans="1:9" x14ac:dyDescent="0.25">
      <c r="A37" s="11" t="s">
        <v>443</v>
      </c>
      <c r="B37" s="11"/>
      <c r="C37" s="11"/>
      <c r="D37" s="11"/>
      <c r="E37" s="11"/>
      <c r="F37" s="11"/>
      <c r="G37" s="11"/>
      <c r="H37" s="11"/>
      <c r="I37" s="11"/>
    </row>
    <row r="38" spans="1:9" x14ac:dyDescent="0.25">
      <c r="A38" s="11"/>
      <c r="B38" s="11"/>
      <c r="C38" s="11"/>
      <c r="D38" s="11"/>
      <c r="E38" s="11"/>
      <c r="F38" s="11"/>
      <c r="G38" s="11"/>
      <c r="H38" s="11"/>
      <c r="I38" s="11"/>
    </row>
    <row r="39" spans="1:9" x14ac:dyDescent="0.25">
      <c r="A39" s="46" t="str">
        <f>"For "&amp;'Data Entry'!C10&amp;","</f>
        <v>For PQR Trading Company,</v>
      </c>
      <c r="B39" s="11"/>
      <c r="C39" s="11"/>
      <c r="D39" s="11"/>
      <c r="E39" s="11"/>
      <c r="F39" s="11"/>
      <c r="G39" s="11"/>
      <c r="H39" s="11"/>
      <c r="I39" s="11"/>
    </row>
    <row r="40" spans="1:9" x14ac:dyDescent="0.25">
      <c r="A40" s="11"/>
      <c r="B40" s="11"/>
      <c r="C40" s="11"/>
      <c r="D40" s="11"/>
      <c r="E40" s="11"/>
      <c r="F40" s="11"/>
      <c r="G40" s="11"/>
      <c r="H40" s="11"/>
      <c r="I40" s="11"/>
    </row>
    <row r="41" spans="1:9" x14ac:dyDescent="0.25">
      <c r="A41" s="11"/>
      <c r="B41" s="11"/>
      <c r="C41" s="11"/>
      <c r="D41" s="11"/>
      <c r="E41" s="11"/>
      <c r="F41" s="11"/>
      <c r="G41" s="11"/>
      <c r="H41" s="11"/>
      <c r="I41" s="11"/>
    </row>
    <row r="42" spans="1:9" x14ac:dyDescent="0.25">
      <c r="A42" s="11"/>
      <c r="B42" s="11"/>
      <c r="C42" s="11"/>
      <c r="D42" s="11"/>
      <c r="E42" s="11"/>
      <c r="F42" s="11"/>
      <c r="G42" s="11"/>
      <c r="H42" s="11"/>
      <c r="I42" s="11"/>
    </row>
    <row r="43" spans="1:9" x14ac:dyDescent="0.25">
      <c r="A43" s="46" t="str">
        <f>'Data Entry'!C16</f>
        <v>Veer Kashyap</v>
      </c>
      <c r="B43" s="11"/>
      <c r="C43" s="11"/>
      <c r="D43" s="11"/>
      <c r="E43" s="11"/>
      <c r="F43" s="11"/>
      <c r="G43" s="11"/>
      <c r="H43" s="11"/>
      <c r="I43" s="11"/>
    </row>
    <row r="44" spans="1:9" x14ac:dyDescent="0.25">
      <c r="A44" s="46" t="str">
        <f>"("&amp;'Data Entry'!C17&amp;")"</f>
        <v>(Director)</v>
      </c>
      <c r="B44" s="11"/>
      <c r="C44" s="11"/>
      <c r="D44" s="11"/>
      <c r="E44" s="11"/>
      <c r="F44" s="11"/>
      <c r="G44" s="11"/>
      <c r="H44" s="11"/>
      <c r="I44" s="11"/>
    </row>
    <row r="45" spans="1:9" x14ac:dyDescent="0.25">
      <c r="A45" s="11"/>
      <c r="B45" s="11"/>
      <c r="C45" s="11"/>
      <c r="D45" s="11"/>
      <c r="E45" s="11"/>
      <c r="F45" s="11"/>
      <c r="G45" s="11"/>
      <c r="H45" s="11"/>
      <c r="I45" s="11"/>
    </row>
    <row r="46" spans="1:9" x14ac:dyDescent="0.25">
      <c r="A46" s="11"/>
      <c r="B46" s="11"/>
      <c r="C46" s="11"/>
      <c r="D46" s="11"/>
      <c r="E46" s="11"/>
      <c r="F46" s="11"/>
      <c r="G46" s="11"/>
      <c r="H46" s="11"/>
      <c r="I46" s="11"/>
    </row>
    <row r="47" spans="1:9" x14ac:dyDescent="0.25">
      <c r="A47" s="11"/>
      <c r="B47" s="11"/>
      <c r="C47" s="11"/>
      <c r="D47" s="11"/>
      <c r="E47" s="11"/>
      <c r="F47" s="11"/>
      <c r="G47" s="11"/>
      <c r="H47" s="11"/>
      <c r="I47" s="11"/>
    </row>
    <row r="48" spans="1:9" x14ac:dyDescent="0.25">
      <c r="A48" s="11"/>
      <c r="B48" s="11"/>
      <c r="C48" s="11"/>
      <c r="D48" s="11"/>
      <c r="E48" s="11"/>
      <c r="F48" s="11"/>
      <c r="G48" s="11"/>
      <c r="H48" s="11"/>
      <c r="I48" s="11"/>
    </row>
    <row r="49" spans="1:9" x14ac:dyDescent="0.25">
      <c r="A49" s="11"/>
      <c r="B49" s="11"/>
      <c r="C49" s="11"/>
      <c r="D49" s="11"/>
      <c r="E49" s="11"/>
      <c r="F49" s="11"/>
      <c r="G49" s="11"/>
      <c r="H49" s="11"/>
      <c r="I49" s="11"/>
    </row>
    <row r="50" spans="1:9" x14ac:dyDescent="0.25">
      <c r="A50" s="11"/>
      <c r="B50" s="11"/>
      <c r="C50" s="11"/>
      <c r="D50" s="11"/>
      <c r="E50" s="11"/>
      <c r="F50" s="11"/>
      <c r="G50" s="11"/>
      <c r="H50" s="11"/>
      <c r="I50" s="11"/>
    </row>
    <row r="51" spans="1:9" x14ac:dyDescent="0.25">
      <c r="A51" s="11"/>
      <c r="B51" s="11"/>
      <c r="C51" s="11"/>
      <c r="D51" s="11"/>
      <c r="E51" s="11"/>
      <c r="F51" s="11"/>
      <c r="G51" s="11"/>
      <c r="H51" s="11"/>
      <c r="I51" s="11"/>
    </row>
  </sheetData>
  <sheetProtection algorithmName="SHA-512" hashValue="qjKz6NI58VfphfLgY+WqszdzHaz7S9riSKZPViLQ6UlOWINGBAhxJsVfwBU5cLwJ9r4Sfsw42OCaE/1NnwTb9w==" saltValue="s5Yo5dcDs99xMZyy2QhAOQ==" spinCount="100000" sheet="1" formatColumns="0" formatRows="0"/>
  <mergeCells count="7">
    <mergeCell ref="A29:H33"/>
    <mergeCell ref="A2:H2"/>
    <mergeCell ref="A3:H3"/>
    <mergeCell ref="A4:H4"/>
    <mergeCell ref="A14:H14"/>
    <mergeCell ref="A19:H27"/>
    <mergeCell ref="A11:C12"/>
  </mergeCells>
  <hyperlinks>
    <hyperlink ref="A1" location="Index!D59" display="Back to Index"/>
  </hyperlinks>
  <printOptions horizontalCentered="1"/>
  <pageMargins left="0.59055118110236227" right="0.59055118110236227" top="0.74803149606299213" bottom="0.74803149606299213" header="0.31496062992125984" footer="0.31496062992125984"/>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J424"/>
  <sheetViews>
    <sheetView view="pageBreakPreview" zoomScaleNormal="100" zoomScaleSheetLayoutView="100" workbookViewId="0"/>
  </sheetViews>
  <sheetFormatPr defaultColWidth="9.140625" defaultRowHeight="15" x14ac:dyDescent="0.25"/>
  <cols>
    <col min="1" max="8" width="11" style="11" customWidth="1"/>
    <col min="9" max="9" width="5.7109375" style="11" customWidth="1"/>
    <col min="10" max="16384" width="9.140625" style="10"/>
  </cols>
  <sheetData>
    <row r="1" spans="1:8" ht="15.75" x14ac:dyDescent="0.25">
      <c r="A1" s="29" t="s">
        <v>691</v>
      </c>
    </row>
    <row r="2" spans="1:8" x14ac:dyDescent="0.25">
      <c r="A2" s="1023"/>
      <c r="B2" s="1023"/>
      <c r="C2" s="1023"/>
      <c r="D2" s="1023"/>
      <c r="E2" s="1023"/>
      <c r="F2" s="1023"/>
      <c r="G2" s="1023"/>
      <c r="H2" s="1023"/>
    </row>
    <row r="3" spans="1:8" ht="18.75" x14ac:dyDescent="0.3">
      <c r="A3" s="1099" t="str">
        <f>'DSC Letter'!A3:H3</f>
        <v>PQR Trading Company</v>
      </c>
      <c r="B3" s="1069"/>
      <c r="C3" s="1069"/>
      <c r="D3" s="1069"/>
      <c r="E3" s="1069"/>
      <c r="F3" s="1069"/>
      <c r="G3" s="1069"/>
      <c r="H3" s="1069"/>
    </row>
    <row r="4" spans="1:8" ht="30" customHeight="1" x14ac:dyDescent="0.25">
      <c r="A4" s="1100" t="str">
        <f>'DSC Letter'!A4:H4</f>
        <v>Mayfair Towers, Shivaji Nagar, Wakdewadi, Pune - 411016, Maharashtra, India.</v>
      </c>
      <c r="B4" s="1087"/>
      <c r="C4" s="1087"/>
      <c r="D4" s="1087"/>
      <c r="E4" s="1087"/>
      <c r="F4" s="1087"/>
      <c r="G4" s="1087"/>
      <c r="H4" s="1087"/>
    </row>
    <row r="5" spans="1:8" ht="15.75" x14ac:dyDescent="0.25">
      <c r="A5" s="606"/>
      <c r="B5" s="539"/>
      <c r="C5" s="539"/>
      <c r="D5" s="539"/>
      <c r="E5" s="539"/>
      <c r="F5" s="539"/>
      <c r="G5" s="539"/>
      <c r="H5" s="539"/>
    </row>
    <row r="7" spans="1:8" x14ac:dyDescent="0.25">
      <c r="A7" s="3" t="s">
        <v>221</v>
      </c>
    </row>
    <row r="8" spans="1:8" x14ac:dyDescent="0.25">
      <c r="A8" s="46"/>
    </row>
    <row r="9" spans="1:8" x14ac:dyDescent="0.25">
      <c r="A9" s="46" t="str">
        <f>'DSC Letter'!A9</f>
        <v>To,</v>
      </c>
    </row>
    <row r="10" spans="1:8" x14ac:dyDescent="0.25">
      <c r="A10" s="46" t="str">
        <f>'DSC Letter'!A10</f>
        <v>ABC &amp; Co., Chartered Accountants</v>
      </c>
    </row>
    <row r="11" spans="1:8" ht="30" customHeight="1" x14ac:dyDescent="0.25">
      <c r="A11" s="1061" t="str">
        <f>'DSC Letter'!A11:C12</f>
        <v>1151, Shreeban, Opp Police Ground, Shivaji Nagar, Pune - 411016, Maharashtra, Pune.</v>
      </c>
      <c r="B11" s="1061"/>
      <c r="C11" s="1061"/>
    </row>
    <row r="12" spans="1:8" ht="30" customHeight="1" x14ac:dyDescent="0.25">
      <c r="A12" s="1061"/>
      <c r="B12" s="1061"/>
      <c r="C12" s="1061"/>
    </row>
    <row r="14" spans="1:8" x14ac:dyDescent="0.25">
      <c r="A14" s="66" t="s">
        <v>741</v>
      </c>
    </row>
    <row r="16" spans="1:8" x14ac:dyDescent="0.25">
      <c r="A16" s="1034" t="s">
        <v>824</v>
      </c>
      <c r="B16" s="1034"/>
      <c r="C16" s="1034"/>
      <c r="D16" s="1034"/>
      <c r="E16" s="1034"/>
      <c r="F16" s="1034"/>
      <c r="G16" s="1034"/>
      <c r="H16" s="1034"/>
    </row>
    <row r="17" spans="1:8" x14ac:dyDescent="0.25">
      <c r="A17" s="1034"/>
      <c r="B17" s="1034"/>
      <c r="C17" s="1034"/>
      <c r="D17" s="1034"/>
      <c r="E17" s="1034"/>
      <c r="F17" s="1034"/>
      <c r="G17" s="1034"/>
      <c r="H17" s="1034"/>
    </row>
    <row r="18" spans="1:8" x14ac:dyDescent="0.25">
      <c r="A18" s="1034"/>
      <c r="B18" s="1034"/>
      <c r="C18" s="1034"/>
      <c r="D18" s="1034"/>
      <c r="E18" s="1034"/>
      <c r="F18" s="1034"/>
      <c r="G18" s="1034"/>
      <c r="H18" s="1034"/>
    </row>
    <row r="19" spans="1:8" x14ac:dyDescent="0.25">
      <c r="A19" s="1034"/>
      <c r="B19" s="1034"/>
      <c r="C19" s="1034"/>
      <c r="D19" s="1034"/>
      <c r="E19" s="1034"/>
      <c r="F19" s="1034"/>
      <c r="G19" s="1034"/>
      <c r="H19" s="1034"/>
    </row>
    <row r="20" spans="1:8" x14ac:dyDescent="0.25">
      <c r="A20" s="1034"/>
      <c r="B20" s="1034"/>
      <c r="C20" s="1034"/>
      <c r="D20" s="1034"/>
      <c r="E20" s="1034"/>
      <c r="F20" s="1034"/>
      <c r="G20" s="1034"/>
      <c r="H20" s="1034"/>
    </row>
    <row r="21" spans="1:8" x14ac:dyDescent="0.25">
      <c r="A21" s="1034"/>
      <c r="B21" s="1034"/>
      <c r="C21" s="1034"/>
      <c r="D21" s="1034"/>
      <c r="E21" s="1034"/>
      <c r="F21" s="1034"/>
      <c r="G21" s="1034"/>
      <c r="H21" s="1034"/>
    </row>
    <row r="22" spans="1:8" x14ac:dyDescent="0.25">
      <c r="A22" s="1058"/>
      <c r="B22" s="1058"/>
      <c r="C22" s="1058"/>
      <c r="D22" s="1058"/>
      <c r="E22" s="1058"/>
      <c r="F22" s="1058"/>
      <c r="G22" s="1058"/>
      <c r="H22" s="1058"/>
    </row>
    <row r="23" spans="1:8" x14ac:dyDescent="0.25">
      <c r="A23" s="1058" t="s">
        <v>446</v>
      </c>
      <c r="B23" s="1058"/>
      <c r="C23" s="1058"/>
      <c r="D23" s="1058"/>
      <c r="E23" s="1058"/>
      <c r="F23" s="1058"/>
      <c r="G23" s="1058"/>
      <c r="H23" s="1058"/>
    </row>
    <row r="24" spans="1:8" x14ac:dyDescent="0.25">
      <c r="A24" s="1058"/>
      <c r="B24" s="1058"/>
      <c r="C24" s="1058"/>
      <c r="D24" s="1058"/>
      <c r="E24" s="1058"/>
      <c r="F24" s="1058"/>
      <c r="G24" s="1058"/>
      <c r="H24" s="1058"/>
    </row>
    <row r="25" spans="1:8" x14ac:dyDescent="0.25">
      <c r="A25" s="1034" t="s">
        <v>447</v>
      </c>
      <c r="B25" s="1034"/>
      <c r="C25" s="1034"/>
      <c r="D25" s="1034"/>
      <c r="E25" s="1034"/>
      <c r="F25" s="1034"/>
      <c r="G25" s="1034"/>
      <c r="H25" s="1034"/>
    </row>
    <row r="26" spans="1:8" x14ac:dyDescent="0.25">
      <c r="A26" s="1034"/>
      <c r="B26" s="1034"/>
      <c r="C26" s="1034"/>
      <c r="D26" s="1034"/>
      <c r="E26" s="1034"/>
      <c r="F26" s="1034"/>
      <c r="G26" s="1034"/>
      <c r="H26" s="1034"/>
    </row>
    <row r="27" spans="1:8" x14ac:dyDescent="0.25">
      <c r="A27" s="1058"/>
      <c r="B27" s="1058"/>
      <c r="C27" s="1058"/>
      <c r="D27" s="1058"/>
      <c r="E27" s="1058"/>
      <c r="F27" s="1058"/>
      <c r="G27" s="1058"/>
      <c r="H27" s="1058"/>
    </row>
    <row r="28" spans="1:8" ht="15" customHeight="1" x14ac:dyDescent="0.25">
      <c r="A28" s="1034" t="s">
        <v>486</v>
      </c>
      <c r="B28" s="1034"/>
      <c r="C28" s="1034"/>
      <c r="D28" s="1034"/>
      <c r="E28" s="1034"/>
      <c r="F28" s="1034"/>
      <c r="G28" s="1034"/>
      <c r="H28" s="1034"/>
    </row>
    <row r="29" spans="1:8" x14ac:dyDescent="0.25">
      <c r="A29" s="1034"/>
      <c r="B29" s="1034"/>
      <c r="C29" s="1034"/>
      <c r="D29" s="1034"/>
      <c r="E29" s="1034"/>
      <c r="F29" s="1034"/>
      <c r="G29" s="1034"/>
      <c r="H29" s="1034"/>
    </row>
    <row r="30" spans="1:8" x14ac:dyDescent="0.25">
      <c r="A30" s="1034"/>
      <c r="B30" s="1034"/>
      <c r="C30" s="1034"/>
      <c r="D30" s="1034"/>
      <c r="E30" s="1034"/>
      <c r="F30" s="1034"/>
      <c r="G30" s="1034"/>
      <c r="H30" s="1034"/>
    </row>
    <row r="31" spans="1:8" x14ac:dyDescent="0.25">
      <c r="A31" s="1058"/>
      <c r="B31" s="1058"/>
      <c r="C31" s="1058"/>
      <c r="D31" s="1058"/>
      <c r="E31" s="1058"/>
      <c r="F31" s="1058"/>
      <c r="G31" s="1058"/>
      <c r="H31" s="1058"/>
    </row>
    <row r="32" spans="1:8" x14ac:dyDescent="0.25">
      <c r="A32" s="1089" t="s">
        <v>449</v>
      </c>
      <c r="B32" s="1089"/>
      <c r="C32" s="1089"/>
      <c r="D32" s="1089"/>
      <c r="E32" s="1089"/>
      <c r="F32" s="1089"/>
      <c r="G32" s="1089"/>
      <c r="H32" s="1089"/>
    </row>
    <row r="33" spans="1:8" x14ac:dyDescent="0.25">
      <c r="A33" s="1058"/>
      <c r="B33" s="1058"/>
      <c r="C33" s="1058"/>
      <c r="D33" s="1058"/>
      <c r="E33" s="1058"/>
      <c r="F33" s="1058"/>
      <c r="G33" s="1058"/>
      <c r="H33" s="1058"/>
    </row>
    <row r="34" spans="1:8" ht="15" customHeight="1" x14ac:dyDescent="0.25">
      <c r="A34" s="1034" t="s">
        <v>825</v>
      </c>
      <c r="B34" s="1034"/>
      <c r="C34" s="1034"/>
      <c r="D34" s="1034"/>
      <c r="E34" s="1034"/>
      <c r="F34" s="1034"/>
      <c r="G34" s="1034"/>
      <c r="H34" s="1034"/>
    </row>
    <row r="35" spans="1:8" x14ac:dyDescent="0.25">
      <c r="A35" s="1034"/>
      <c r="B35" s="1034"/>
      <c r="C35" s="1034"/>
      <c r="D35" s="1034"/>
      <c r="E35" s="1034"/>
      <c r="F35" s="1034"/>
      <c r="G35" s="1034"/>
      <c r="H35" s="1034"/>
    </row>
    <row r="36" spans="1:8" x14ac:dyDescent="0.25">
      <c r="A36" s="1034"/>
      <c r="B36" s="1034"/>
      <c r="C36" s="1034"/>
      <c r="D36" s="1034"/>
      <c r="E36" s="1034"/>
      <c r="F36" s="1034"/>
      <c r="G36" s="1034"/>
      <c r="H36" s="1034"/>
    </row>
    <row r="37" spans="1:8" x14ac:dyDescent="0.25">
      <c r="A37" s="1034"/>
      <c r="B37" s="1034"/>
      <c r="C37" s="1034"/>
      <c r="D37" s="1034"/>
      <c r="E37" s="1034"/>
      <c r="F37" s="1034"/>
      <c r="G37" s="1034"/>
      <c r="H37" s="1034"/>
    </row>
    <row r="38" spans="1:8" ht="30" customHeight="1" x14ac:dyDescent="0.25">
      <c r="A38" s="607" t="s">
        <v>674</v>
      </c>
      <c r="B38" s="1103" t="s">
        <v>450</v>
      </c>
      <c r="C38" s="1103"/>
      <c r="D38" s="1103"/>
      <c r="E38" s="1103"/>
      <c r="F38" s="1102" t="s">
        <v>451</v>
      </c>
      <c r="G38" s="1102"/>
      <c r="H38" s="1102"/>
    </row>
    <row r="39" spans="1:8" x14ac:dyDescent="0.25">
      <c r="A39" s="610"/>
      <c r="B39" s="1101"/>
      <c r="C39" s="1101"/>
      <c r="D39" s="1101"/>
      <c r="E39" s="1101"/>
      <c r="F39" s="1101"/>
      <c r="G39" s="1101"/>
      <c r="H39" s="1101"/>
    </row>
    <row r="40" spans="1:8" x14ac:dyDescent="0.25">
      <c r="A40" s="610"/>
      <c r="B40" s="1101"/>
      <c r="C40" s="1101"/>
      <c r="D40" s="1101"/>
      <c r="E40" s="1101"/>
      <c r="F40" s="1101"/>
      <c r="G40" s="1101"/>
      <c r="H40" s="1101"/>
    </row>
    <row r="41" spans="1:8" x14ac:dyDescent="0.25">
      <c r="A41" s="1104" t="s">
        <v>452</v>
      </c>
      <c r="B41" s="1104"/>
      <c r="C41" s="1104"/>
      <c r="D41" s="1104"/>
      <c r="E41" s="1104"/>
      <c r="F41" s="1104"/>
      <c r="G41" s="1104"/>
      <c r="H41" s="1104"/>
    </row>
    <row r="42" spans="1:8" x14ac:dyDescent="0.25">
      <c r="A42" s="1058"/>
      <c r="B42" s="1058"/>
      <c r="C42" s="1058"/>
      <c r="D42" s="1058"/>
      <c r="E42" s="1058"/>
      <c r="F42" s="1058"/>
      <c r="G42" s="1058"/>
      <c r="H42" s="1058"/>
    </row>
    <row r="43" spans="1:8" ht="45" customHeight="1" x14ac:dyDescent="0.25">
      <c r="A43" s="1034" t="s">
        <v>457</v>
      </c>
      <c r="B43" s="1034"/>
      <c r="C43" s="1034"/>
      <c r="D43" s="1034"/>
      <c r="E43" s="1034"/>
      <c r="F43" s="1034"/>
      <c r="G43" s="1034"/>
      <c r="H43" s="1034"/>
    </row>
    <row r="44" spans="1:8" ht="15" customHeight="1" x14ac:dyDescent="0.25">
      <c r="A44" s="1077"/>
      <c r="B44" s="1077"/>
      <c r="C44" s="1077"/>
      <c r="D44" s="1077"/>
      <c r="E44" s="1077"/>
      <c r="F44" s="1077"/>
      <c r="G44" s="1077"/>
      <c r="H44" s="1077"/>
    </row>
    <row r="45" spans="1:8" ht="30" customHeight="1" x14ac:dyDescent="0.25">
      <c r="A45" s="1059" t="s">
        <v>456</v>
      </c>
      <c r="B45" s="1059"/>
      <c r="C45" s="1059"/>
      <c r="D45" s="1059"/>
      <c r="E45" s="1059"/>
      <c r="F45" s="1059"/>
      <c r="G45" s="1059"/>
      <c r="H45" s="1059"/>
    </row>
    <row r="46" spans="1:8" ht="15" customHeight="1" x14ac:dyDescent="0.25">
      <c r="A46" s="1077"/>
      <c r="B46" s="1077"/>
      <c r="C46" s="1077"/>
      <c r="D46" s="1077"/>
      <c r="E46" s="1077"/>
      <c r="F46" s="1077"/>
      <c r="G46" s="1077"/>
      <c r="H46" s="1077"/>
    </row>
    <row r="47" spans="1:8" ht="30" customHeight="1" x14ac:dyDescent="0.25">
      <c r="A47" s="1034" t="s">
        <v>458</v>
      </c>
      <c r="B47" s="1034"/>
      <c r="C47" s="1034"/>
      <c r="D47" s="1034"/>
      <c r="E47" s="1034"/>
      <c r="F47" s="1034"/>
      <c r="G47" s="1034"/>
      <c r="H47" s="1034"/>
    </row>
    <row r="48" spans="1:8" ht="15" customHeight="1" x14ac:dyDescent="0.25">
      <c r="A48" s="1077"/>
      <c r="B48" s="1077"/>
      <c r="C48" s="1077"/>
      <c r="D48" s="1077"/>
      <c r="E48" s="1077"/>
      <c r="F48" s="1077"/>
      <c r="G48" s="1077"/>
      <c r="H48" s="1077"/>
    </row>
    <row r="49" spans="1:8" ht="45" customHeight="1" x14ac:dyDescent="0.25">
      <c r="A49" s="1077" t="s">
        <v>483</v>
      </c>
      <c r="B49" s="1077"/>
      <c r="C49" s="1077"/>
      <c r="D49" s="1077"/>
      <c r="E49" s="1077"/>
      <c r="F49" s="1077"/>
      <c r="G49" s="1077"/>
      <c r="H49" s="1077"/>
    </row>
    <row r="50" spans="1:8" ht="15" customHeight="1" x14ac:dyDescent="0.25">
      <c r="A50" s="1077"/>
      <c r="B50" s="1077"/>
      <c r="C50" s="1077"/>
      <c r="D50" s="1077"/>
      <c r="E50" s="1077"/>
      <c r="F50" s="1077"/>
      <c r="G50" s="1077"/>
      <c r="H50" s="1077"/>
    </row>
    <row r="51" spans="1:8" ht="30" customHeight="1" x14ac:dyDescent="0.25">
      <c r="A51" s="1077" t="s">
        <v>459</v>
      </c>
      <c r="B51" s="1077"/>
      <c r="C51" s="1077"/>
      <c r="D51" s="1077"/>
      <c r="E51" s="1077"/>
      <c r="F51" s="1077"/>
      <c r="G51" s="1077"/>
      <c r="H51" s="1077"/>
    </row>
    <row r="52" spans="1:8" x14ac:dyDescent="0.25">
      <c r="A52" s="1058"/>
      <c r="B52" s="1058"/>
      <c r="C52" s="1058"/>
      <c r="D52" s="1058"/>
      <c r="E52" s="1058"/>
      <c r="F52" s="1058"/>
      <c r="G52" s="1058"/>
      <c r="H52" s="1058"/>
    </row>
    <row r="53" spans="1:8" ht="45" customHeight="1" x14ac:dyDescent="0.25">
      <c r="A53" s="1077" t="s">
        <v>482</v>
      </c>
      <c r="B53" s="1077"/>
      <c r="C53" s="1077"/>
      <c r="D53" s="1077"/>
      <c r="E53" s="1077"/>
      <c r="F53" s="1077"/>
      <c r="G53" s="1077"/>
      <c r="H53" s="1077"/>
    </row>
    <row r="54" spans="1:8" x14ac:dyDescent="0.25">
      <c r="A54" s="1077"/>
      <c r="B54" s="1077"/>
      <c r="C54" s="1077"/>
      <c r="D54" s="1077"/>
      <c r="E54" s="1077"/>
      <c r="F54" s="1077"/>
      <c r="G54" s="1077"/>
      <c r="H54" s="1077"/>
    </row>
    <row r="55" spans="1:8" ht="30" customHeight="1" x14ac:dyDescent="0.25">
      <c r="A55" s="1077" t="s">
        <v>460</v>
      </c>
      <c r="B55" s="1077"/>
      <c r="C55" s="1077"/>
      <c r="D55" s="1077"/>
      <c r="E55" s="1077"/>
      <c r="F55" s="1077"/>
      <c r="G55" s="1077"/>
      <c r="H55" s="1077"/>
    </row>
    <row r="56" spans="1:8" x14ac:dyDescent="0.25">
      <c r="A56" s="1077"/>
      <c r="B56" s="1077"/>
      <c r="C56" s="1077"/>
      <c r="D56" s="1077"/>
      <c r="E56" s="1077"/>
      <c r="F56" s="1077"/>
      <c r="G56" s="1077"/>
      <c r="H56" s="1077"/>
    </row>
    <row r="57" spans="1:8" ht="15" customHeight="1" x14ac:dyDescent="0.25">
      <c r="A57" s="1077" t="s">
        <v>461</v>
      </c>
      <c r="B57" s="1077"/>
      <c r="C57" s="1077"/>
      <c r="D57" s="1077"/>
      <c r="E57" s="1077"/>
      <c r="F57" s="1077"/>
      <c r="G57" s="1077"/>
      <c r="H57" s="1077"/>
    </row>
    <row r="58" spans="1:8" ht="15" customHeight="1" x14ac:dyDescent="0.25">
      <c r="A58" s="1077"/>
      <c r="B58" s="1077"/>
      <c r="C58" s="1077"/>
      <c r="D58" s="1077"/>
      <c r="E58" s="1077"/>
      <c r="F58" s="1077"/>
      <c r="G58" s="1077"/>
      <c r="H58" s="1077"/>
    </row>
    <row r="59" spans="1:8" ht="15" customHeight="1" x14ac:dyDescent="0.25">
      <c r="A59" s="1077" t="s">
        <v>462</v>
      </c>
      <c r="B59" s="1077"/>
      <c r="C59" s="1077"/>
      <c r="D59" s="1077"/>
      <c r="E59" s="1077"/>
      <c r="F59" s="1077"/>
      <c r="G59" s="1077"/>
      <c r="H59" s="1077"/>
    </row>
    <row r="60" spans="1:8" ht="15" customHeight="1" x14ac:dyDescent="0.25">
      <c r="A60" s="1077"/>
      <c r="B60" s="1077"/>
      <c r="C60" s="1077"/>
      <c r="D60" s="1077"/>
      <c r="E60" s="1077"/>
      <c r="F60" s="1077"/>
      <c r="G60" s="1077"/>
      <c r="H60" s="1077"/>
    </row>
    <row r="61" spans="1:8" ht="30" customHeight="1" x14ac:dyDescent="0.25">
      <c r="A61" s="1034" t="s">
        <v>463</v>
      </c>
      <c r="B61" s="1034"/>
      <c r="C61" s="1034"/>
      <c r="D61" s="1034"/>
      <c r="E61" s="1034"/>
      <c r="F61" s="1034"/>
      <c r="G61" s="1034"/>
      <c r="H61" s="1034"/>
    </row>
    <row r="62" spans="1:8" x14ac:dyDescent="0.25">
      <c r="A62" s="1034" t="s">
        <v>464</v>
      </c>
      <c r="B62" s="1034"/>
      <c r="C62" s="1034"/>
      <c r="D62" s="1034"/>
      <c r="E62" s="1034"/>
      <c r="F62" s="1034"/>
      <c r="G62" s="1034"/>
      <c r="H62" s="1034"/>
    </row>
    <row r="63" spans="1:8" ht="30" customHeight="1" x14ac:dyDescent="0.25">
      <c r="A63" s="1034" t="s">
        <v>465</v>
      </c>
      <c r="B63" s="1034"/>
      <c r="C63" s="1034"/>
      <c r="D63" s="1034"/>
      <c r="E63" s="1034"/>
      <c r="F63" s="1034"/>
      <c r="G63" s="1034"/>
      <c r="H63" s="1034"/>
    </row>
    <row r="64" spans="1:8" x14ac:dyDescent="0.25">
      <c r="A64" s="1034" t="s">
        <v>466</v>
      </c>
      <c r="B64" s="1034"/>
      <c r="C64" s="1034"/>
      <c r="D64" s="1034"/>
      <c r="E64" s="1034"/>
      <c r="F64" s="1034"/>
      <c r="G64" s="1034"/>
      <c r="H64" s="1034"/>
    </row>
    <row r="65" spans="1:8" x14ac:dyDescent="0.25">
      <c r="A65" s="1034" t="s">
        <v>467</v>
      </c>
      <c r="B65" s="1034"/>
      <c r="C65" s="1034"/>
      <c r="D65" s="1034"/>
      <c r="E65" s="1034"/>
      <c r="F65" s="1034"/>
      <c r="G65" s="1034"/>
      <c r="H65" s="1034"/>
    </row>
    <row r="66" spans="1:8" x14ac:dyDescent="0.25">
      <c r="A66" s="1034" t="s">
        <v>468</v>
      </c>
      <c r="B66" s="1034"/>
      <c r="C66" s="1034"/>
      <c r="D66" s="1034"/>
      <c r="E66" s="1034"/>
      <c r="F66" s="1034"/>
      <c r="G66" s="1034"/>
      <c r="H66" s="1034"/>
    </row>
    <row r="67" spans="1:8" x14ac:dyDescent="0.25">
      <c r="A67" s="1077"/>
      <c r="B67" s="1077"/>
      <c r="C67" s="1077"/>
      <c r="D67" s="1077"/>
      <c r="E67" s="1077"/>
      <c r="F67" s="1077"/>
      <c r="G67" s="1077"/>
      <c r="H67" s="1077"/>
    </row>
    <row r="68" spans="1:8" ht="75" customHeight="1" x14ac:dyDescent="0.25">
      <c r="A68" s="1034" t="s">
        <v>470</v>
      </c>
      <c r="B68" s="1034"/>
      <c r="C68" s="1034"/>
      <c r="D68" s="1034"/>
      <c r="E68" s="1034"/>
      <c r="F68" s="1034"/>
      <c r="G68" s="1034"/>
      <c r="H68" s="1034"/>
    </row>
    <row r="69" spans="1:8" x14ac:dyDescent="0.25">
      <c r="A69" s="1077"/>
      <c r="B69" s="1077"/>
      <c r="C69" s="1077"/>
      <c r="D69" s="1077"/>
      <c r="E69" s="1077"/>
      <c r="F69" s="1077"/>
      <c r="G69" s="1077"/>
      <c r="H69" s="1077"/>
    </row>
    <row r="70" spans="1:8" ht="30" customHeight="1" x14ac:dyDescent="0.25">
      <c r="A70" s="1034" t="s">
        <v>471</v>
      </c>
      <c r="B70" s="1034"/>
      <c r="C70" s="1034"/>
      <c r="D70" s="1034"/>
      <c r="E70" s="1034"/>
      <c r="F70" s="1034"/>
      <c r="G70" s="1034"/>
      <c r="H70" s="1034"/>
    </row>
    <row r="71" spans="1:8" x14ac:dyDescent="0.25">
      <c r="A71" s="1034"/>
      <c r="B71" s="1034"/>
      <c r="C71" s="1034"/>
      <c r="D71" s="1034"/>
      <c r="E71" s="1034"/>
      <c r="F71" s="1034"/>
      <c r="G71" s="1034"/>
      <c r="H71" s="1034"/>
    </row>
    <row r="72" spans="1:8" ht="75" customHeight="1" x14ac:dyDescent="0.25">
      <c r="A72" s="1034" t="s">
        <v>481</v>
      </c>
      <c r="B72" s="1034"/>
      <c r="C72" s="1034"/>
      <c r="D72" s="1034"/>
      <c r="E72" s="1034"/>
      <c r="F72" s="1034"/>
      <c r="G72" s="1034"/>
      <c r="H72" s="1034"/>
    </row>
    <row r="73" spans="1:8" x14ac:dyDescent="0.25">
      <c r="A73" s="1034"/>
      <c r="B73" s="1034"/>
      <c r="C73" s="1034"/>
      <c r="D73" s="1034"/>
      <c r="E73" s="1034"/>
      <c r="F73" s="1034"/>
      <c r="G73" s="1034"/>
      <c r="H73" s="1034"/>
    </row>
    <row r="74" spans="1:8" ht="30" customHeight="1" x14ac:dyDescent="0.25">
      <c r="A74" s="1034" t="s">
        <v>469</v>
      </c>
      <c r="B74" s="1034"/>
      <c r="C74" s="1034"/>
      <c r="D74" s="1034"/>
      <c r="E74" s="1034"/>
      <c r="F74" s="1034"/>
      <c r="G74" s="1034"/>
      <c r="H74" s="1034"/>
    </row>
    <row r="75" spans="1:8" x14ac:dyDescent="0.25">
      <c r="A75" s="1034"/>
      <c r="B75" s="1034"/>
      <c r="C75" s="1034"/>
      <c r="D75" s="1034"/>
      <c r="E75" s="1034"/>
      <c r="F75" s="1034"/>
      <c r="G75" s="1034"/>
      <c r="H75" s="1034"/>
    </row>
    <row r="76" spans="1:8" ht="60" customHeight="1" x14ac:dyDescent="0.25">
      <c r="A76" s="1034" t="s">
        <v>472</v>
      </c>
      <c r="B76" s="1034"/>
      <c r="C76" s="1034"/>
      <c r="D76" s="1034"/>
      <c r="E76" s="1034"/>
      <c r="F76" s="1034"/>
      <c r="G76" s="1034"/>
      <c r="H76" s="1034"/>
    </row>
    <row r="77" spans="1:8" x14ac:dyDescent="0.25">
      <c r="A77" s="1034"/>
      <c r="B77" s="1034"/>
      <c r="C77" s="1034"/>
      <c r="D77" s="1034"/>
      <c r="E77" s="1034"/>
      <c r="F77" s="1034"/>
      <c r="G77" s="1034"/>
      <c r="H77" s="1034"/>
    </row>
    <row r="78" spans="1:8" ht="30" customHeight="1" x14ac:dyDescent="0.25">
      <c r="A78" s="1034" t="s">
        <v>479</v>
      </c>
      <c r="B78" s="1034"/>
      <c r="C78" s="1034"/>
      <c r="D78" s="1034"/>
      <c r="E78" s="1034"/>
      <c r="F78" s="1034"/>
      <c r="G78" s="1034"/>
      <c r="H78" s="1034"/>
    </row>
    <row r="79" spans="1:8" x14ac:dyDescent="0.25">
      <c r="A79" s="1034"/>
      <c r="B79" s="1034"/>
      <c r="C79" s="1034"/>
      <c r="D79" s="1034"/>
      <c r="E79" s="1034"/>
      <c r="F79" s="1034"/>
      <c r="G79" s="1034"/>
      <c r="H79" s="1034"/>
    </row>
    <row r="80" spans="1:8" ht="30" customHeight="1" x14ac:dyDescent="0.25">
      <c r="A80" s="1034" t="s">
        <v>480</v>
      </c>
      <c r="B80" s="1034"/>
      <c r="C80" s="1034"/>
      <c r="D80" s="1034"/>
      <c r="E80" s="1034"/>
      <c r="F80" s="1034"/>
      <c r="G80" s="1034"/>
      <c r="H80" s="1034"/>
    </row>
    <row r="81" spans="1:8" x14ac:dyDescent="0.25">
      <c r="A81" s="1034"/>
      <c r="B81" s="1034"/>
      <c r="C81" s="1034"/>
      <c r="D81" s="1034"/>
      <c r="E81" s="1034"/>
      <c r="F81" s="1034"/>
      <c r="G81" s="1034"/>
      <c r="H81" s="1034"/>
    </row>
    <row r="82" spans="1:8" ht="30" customHeight="1" x14ac:dyDescent="0.25">
      <c r="A82" s="1034" t="s">
        <v>473</v>
      </c>
      <c r="B82" s="1034"/>
      <c r="C82" s="1034"/>
      <c r="D82" s="1034"/>
      <c r="E82" s="1034"/>
      <c r="F82" s="1034"/>
      <c r="G82" s="1034"/>
      <c r="H82" s="1034"/>
    </row>
    <row r="83" spans="1:8" x14ac:dyDescent="0.25">
      <c r="A83" s="1034"/>
      <c r="B83" s="1034"/>
      <c r="C83" s="1034"/>
      <c r="D83" s="1034"/>
      <c r="E83" s="1034"/>
      <c r="F83" s="1034"/>
      <c r="G83" s="1034"/>
      <c r="H83" s="1034"/>
    </row>
    <row r="84" spans="1:8" ht="30" customHeight="1" x14ac:dyDescent="0.25">
      <c r="A84" s="1034" t="s">
        <v>478</v>
      </c>
      <c r="B84" s="1034"/>
      <c r="C84" s="1034"/>
      <c r="D84" s="1034"/>
      <c r="E84" s="1034"/>
      <c r="F84" s="1034"/>
      <c r="G84" s="1034"/>
      <c r="H84" s="1034"/>
    </row>
    <row r="85" spans="1:8" x14ac:dyDescent="0.25">
      <c r="A85" s="1034"/>
      <c r="B85" s="1034"/>
      <c r="C85" s="1034"/>
      <c r="D85" s="1034"/>
      <c r="E85" s="1034"/>
      <c r="F85" s="1034"/>
      <c r="G85" s="1034"/>
      <c r="H85" s="1034"/>
    </row>
    <row r="86" spans="1:8" x14ac:dyDescent="0.25">
      <c r="A86" s="1034" t="s">
        <v>474</v>
      </c>
      <c r="B86" s="1034"/>
      <c r="C86" s="1034"/>
      <c r="D86" s="1034"/>
      <c r="E86" s="1034"/>
      <c r="F86" s="1034"/>
      <c r="G86" s="1034"/>
      <c r="H86" s="1034"/>
    </row>
    <row r="87" spans="1:8" x14ac:dyDescent="0.25">
      <c r="A87" s="1034" t="s">
        <v>475</v>
      </c>
      <c r="B87" s="1034"/>
      <c r="C87" s="1034"/>
      <c r="D87" s="1034"/>
      <c r="E87" s="1034"/>
      <c r="F87" s="1034"/>
      <c r="G87" s="1034"/>
      <c r="H87" s="1034"/>
    </row>
    <row r="88" spans="1:8" x14ac:dyDescent="0.25">
      <c r="A88" s="1112" t="s">
        <v>453</v>
      </c>
      <c r="B88" s="1112"/>
      <c r="C88" s="1112"/>
      <c r="D88" s="1112"/>
      <c r="E88" s="1112"/>
      <c r="F88" s="1112"/>
      <c r="G88" s="1112"/>
      <c r="H88" s="1112"/>
    </row>
    <row r="89" spans="1:8" x14ac:dyDescent="0.25">
      <c r="A89" s="611"/>
      <c r="B89" s="611"/>
      <c r="C89" s="611"/>
      <c r="D89" s="611"/>
      <c r="E89" s="611"/>
      <c r="F89" s="611"/>
      <c r="G89" s="611"/>
      <c r="H89" s="611"/>
    </row>
    <row r="90" spans="1:8" ht="15" customHeight="1" x14ac:dyDescent="0.25">
      <c r="A90" s="1034" t="s">
        <v>476</v>
      </c>
      <c r="B90" s="1034"/>
      <c r="C90" s="1034"/>
      <c r="D90" s="1034"/>
      <c r="E90" s="1034"/>
      <c r="F90" s="1034"/>
      <c r="G90" s="1034"/>
      <c r="H90" s="1034"/>
    </row>
    <row r="91" spans="1:8" x14ac:dyDescent="0.25">
      <c r="A91" s="1034" t="s">
        <v>477</v>
      </c>
      <c r="B91" s="1034"/>
      <c r="C91" s="1034"/>
      <c r="D91" s="1034"/>
      <c r="E91" s="1034"/>
      <c r="F91" s="1034"/>
      <c r="G91" s="1034"/>
      <c r="H91" s="1034"/>
    </row>
    <row r="92" spans="1:8" x14ac:dyDescent="0.25">
      <c r="A92" s="1112" t="s">
        <v>454</v>
      </c>
      <c r="B92" s="1112"/>
      <c r="C92" s="1112"/>
      <c r="D92" s="1112"/>
      <c r="E92" s="1112"/>
      <c r="F92" s="1112"/>
      <c r="G92" s="1112"/>
      <c r="H92" s="1112"/>
    </row>
    <row r="93" spans="1:8" x14ac:dyDescent="0.25">
      <c r="A93" s="1034"/>
      <c r="B93" s="1034"/>
      <c r="C93" s="1034"/>
      <c r="D93" s="1034"/>
      <c r="E93" s="1034"/>
      <c r="F93" s="1034"/>
      <c r="G93" s="1034"/>
      <c r="H93" s="1034"/>
    </row>
    <row r="94" spans="1:8" ht="30" customHeight="1" x14ac:dyDescent="0.25">
      <c r="A94" s="1034" t="s">
        <v>485</v>
      </c>
      <c r="B94" s="1034"/>
      <c r="C94" s="1034"/>
      <c r="D94" s="1034"/>
      <c r="E94" s="1034"/>
      <c r="F94" s="1034"/>
      <c r="G94" s="1034"/>
      <c r="H94" s="1034"/>
    </row>
    <row r="95" spans="1:8" x14ac:dyDescent="0.25">
      <c r="A95" s="1034"/>
      <c r="B95" s="1034"/>
      <c r="C95" s="1034"/>
      <c r="D95" s="1034"/>
      <c r="E95" s="1034"/>
      <c r="F95" s="1034"/>
      <c r="G95" s="1034"/>
      <c r="H95" s="1034"/>
    </row>
    <row r="96" spans="1:8" ht="135" customHeight="1" x14ac:dyDescent="0.25">
      <c r="A96" s="1034" t="s">
        <v>484</v>
      </c>
      <c r="B96" s="1034"/>
      <c r="C96" s="1034"/>
      <c r="D96" s="1034"/>
      <c r="E96" s="1034"/>
      <c r="F96" s="1034"/>
      <c r="G96" s="1034"/>
      <c r="H96" s="1034"/>
    </row>
    <row r="97" spans="1:8" x14ac:dyDescent="0.25">
      <c r="A97" s="1034"/>
      <c r="B97" s="1034"/>
      <c r="C97" s="1034"/>
      <c r="D97" s="1034"/>
      <c r="E97" s="1034"/>
      <c r="F97" s="1034"/>
      <c r="G97" s="1034"/>
      <c r="H97" s="1034"/>
    </row>
    <row r="98" spans="1:8" x14ac:dyDescent="0.25">
      <c r="A98" s="1034" t="s">
        <v>532</v>
      </c>
      <c r="B98" s="1034"/>
      <c r="C98" s="1034"/>
      <c r="D98" s="1034"/>
      <c r="E98" s="1034"/>
      <c r="F98" s="1034"/>
      <c r="G98" s="1034"/>
      <c r="H98" s="1034"/>
    </row>
    <row r="99" spans="1:8" x14ac:dyDescent="0.25">
      <c r="A99" s="1034"/>
      <c r="B99" s="1034"/>
      <c r="C99" s="1034"/>
      <c r="D99" s="1034"/>
      <c r="E99" s="1034"/>
      <c r="F99" s="1034"/>
      <c r="G99" s="1034"/>
      <c r="H99" s="1034"/>
    </row>
    <row r="100" spans="1:8" ht="30" customHeight="1" x14ac:dyDescent="0.25">
      <c r="A100" s="1034" t="s">
        <v>531</v>
      </c>
      <c r="B100" s="1034"/>
      <c r="C100" s="1034"/>
      <c r="D100" s="1034"/>
      <c r="E100" s="1034"/>
      <c r="F100" s="1034"/>
      <c r="G100" s="1034"/>
      <c r="H100" s="1034"/>
    </row>
    <row r="101" spans="1:8" x14ac:dyDescent="0.25">
      <c r="A101" s="1034"/>
      <c r="B101" s="1034"/>
      <c r="C101" s="1034"/>
      <c r="D101" s="1034"/>
      <c r="E101" s="1034"/>
      <c r="F101" s="1034"/>
      <c r="G101" s="1034"/>
      <c r="H101" s="1034"/>
    </row>
    <row r="102" spans="1:8" ht="30" customHeight="1" x14ac:dyDescent="0.25">
      <c r="A102" s="1034" t="s">
        <v>530</v>
      </c>
      <c r="B102" s="1034"/>
      <c r="C102" s="1034"/>
      <c r="D102" s="1034"/>
      <c r="E102" s="1034"/>
      <c r="F102" s="1034"/>
      <c r="G102" s="1034"/>
      <c r="H102" s="1034"/>
    </row>
    <row r="103" spans="1:8" x14ac:dyDescent="0.25">
      <c r="A103" s="1034"/>
      <c r="B103" s="1034"/>
      <c r="C103" s="1034"/>
      <c r="D103" s="1034"/>
      <c r="E103" s="1034"/>
      <c r="F103" s="1034"/>
      <c r="G103" s="1034"/>
      <c r="H103" s="1034"/>
    </row>
    <row r="104" spans="1:8" ht="60" customHeight="1" x14ac:dyDescent="0.25">
      <c r="A104" s="1034" t="s">
        <v>529</v>
      </c>
      <c r="B104" s="1034"/>
      <c r="C104" s="1034"/>
      <c r="D104" s="1034"/>
      <c r="E104" s="1034"/>
      <c r="F104" s="1034"/>
      <c r="G104" s="1034"/>
      <c r="H104" s="1034"/>
    </row>
    <row r="105" spans="1:8" x14ac:dyDescent="0.25">
      <c r="A105" s="1034"/>
      <c r="B105" s="1034"/>
      <c r="C105" s="1034"/>
      <c r="D105" s="1034"/>
      <c r="E105" s="1034"/>
      <c r="F105" s="1034"/>
      <c r="G105" s="1034"/>
      <c r="H105" s="1034"/>
    </row>
    <row r="106" spans="1:8" x14ac:dyDescent="0.25">
      <c r="A106" s="1034" t="s">
        <v>527</v>
      </c>
      <c r="B106" s="1034"/>
      <c r="C106" s="1034"/>
      <c r="D106" s="1034"/>
      <c r="E106" s="1034"/>
      <c r="F106" s="1034"/>
      <c r="G106" s="1034"/>
      <c r="H106" s="1034"/>
    </row>
    <row r="107" spans="1:8" x14ac:dyDescent="0.25">
      <c r="A107" s="1034"/>
      <c r="B107" s="1034"/>
      <c r="C107" s="1034"/>
      <c r="D107" s="1034"/>
      <c r="E107" s="1034"/>
      <c r="F107" s="1034"/>
      <c r="G107" s="1034"/>
      <c r="H107" s="1034"/>
    </row>
    <row r="108" spans="1:8" ht="45" customHeight="1" x14ac:dyDescent="0.25">
      <c r="A108" s="1034" t="s">
        <v>526</v>
      </c>
      <c r="B108" s="1034"/>
      <c r="C108" s="1034"/>
      <c r="D108" s="1034"/>
      <c r="E108" s="1034"/>
      <c r="F108" s="1034"/>
      <c r="G108" s="1034"/>
      <c r="H108" s="1034"/>
    </row>
    <row r="109" spans="1:8" x14ac:dyDescent="0.25">
      <c r="A109" s="1034"/>
      <c r="B109" s="1034"/>
      <c r="C109" s="1034"/>
      <c r="D109" s="1034"/>
      <c r="E109" s="1034"/>
      <c r="F109" s="1034"/>
      <c r="G109" s="1034"/>
      <c r="H109" s="1034"/>
    </row>
    <row r="110" spans="1:8" ht="30" customHeight="1" x14ac:dyDescent="0.25">
      <c r="A110" s="1034" t="s">
        <v>525</v>
      </c>
      <c r="B110" s="1034"/>
      <c r="C110" s="1034"/>
      <c r="D110" s="1034"/>
      <c r="E110" s="1034"/>
      <c r="F110" s="1034"/>
      <c r="G110" s="1034"/>
      <c r="H110" s="1034"/>
    </row>
    <row r="111" spans="1:8" x14ac:dyDescent="0.25">
      <c r="A111" s="1034"/>
      <c r="B111" s="1034"/>
      <c r="C111" s="1034"/>
      <c r="D111" s="1034"/>
      <c r="E111" s="1034"/>
      <c r="F111" s="1034"/>
      <c r="G111" s="1034"/>
      <c r="H111" s="1034"/>
    </row>
    <row r="112" spans="1:8" ht="45" customHeight="1" x14ac:dyDescent="0.25">
      <c r="A112" s="1034" t="s">
        <v>528</v>
      </c>
      <c r="B112" s="1034"/>
      <c r="C112" s="1034"/>
      <c r="D112" s="1034"/>
      <c r="E112" s="1034"/>
      <c r="F112" s="1034"/>
      <c r="G112" s="1034"/>
      <c r="H112" s="1034"/>
    </row>
    <row r="113" spans="1:8" x14ac:dyDescent="0.25">
      <c r="A113" s="1034"/>
      <c r="B113" s="1034"/>
      <c r="C113" s="1034"/>
      <c r="D113" s="1034"/>
      <c r="E113" s="1034"/>
      <c r="F113" s="1034"/>
      <c r="G113" s="1034"/>
      <c r="H113" s="1034"/>
    </row>
    <row r="114" spans="1:8" ht="45" customHeight="1" x14ac:dyDescent="0.25">
      <c r="A114" s="1034" t="s">
        <v>524</v>
      </c>
      <c r="B114" s="1034"/>
      <c r="C114" s="1034"/>
      <c r="D114" s="1034"/>
      <c r="E114" s="1034"/>
      <c r="F114" s="1034"/>
      <c r="G114" s="1034"/>
      <c r="H114" s="1034"/>
    </row>
    <row r="115" spans="1:8" x14ac:dyDescent="0.25">
      <c r="A115" s="1034"/>
      <c r="B115" s="1034"/>
      <c r="C115" s="1034"/>
      <c r="D115" s="1034"/>
      <c r="E115" s="1034"/>
      <c r="F115" s="1034"/>
      <c r="G115" s="1034"/>
      <c r="H115" s="1034"/>
    </row>
    <row r="116" spans="1:8" ht="45" customHeight="1" x14ac:dyDescent="0.25">
      <c r="A116" s="1034" t="s">
        <v>523</v>
      </c>
      <c r="B116" s="1034"/>
      <c r="C116" s="1034"/>
      <c r="D116" s="1034"/>
      <c r="E116" s="1034"/>
      <c r="F116" s="1034"/>
      <c r="G116" s="1034"/>
      <c r="H116" s="1034"/>
    </row>
    <row r="117" spans="1:8" x14ac:dyDescent="0.25">
      <c r="A117" s="1034"/>
      <c r="B117" s="1034"/>
      <c r="C117" s="1034"/>
      <c r="D117" s="1034"/>
      <c r="E117" s="1034"/>
      <c r="F117" s="1034"/>
      <c r="G117" s="1034"/>
      <c r="H117" s="1034"/>
    </row>
    <row r="118" spans="1:8" ht="30" customHeight="1" x14ac:dyDescent="0.25">
      <c r="A118" s="1034" t="s">
        <v>522</v>
      </c>
      <c r="B118" s="1034"/>
      <c r="C118" s="1034"/>
      <c r="D118" s="1034"/>
      <c r="E118" s="1034"/>
      <c r="F118" s="1034"/>
      <c r="G118" s="1034"/>
      <c r="H118" s="1034"/>
    </row>
    <row r="119" spans="1:8" x14ac:dyDescent="0.25">
      <c r="A119" s="1034"/>
      <c r="B119" s="1034"/>
      <c r="C119" s="1034"/>
      <c r="D119" s="1034"/>
      <c r="E119" s="1034"/>
      <c r="F119" s="1034"/>
      <c r="G119" s="1034"/>
      <c r="H119" s="1034"/>
    </row>
    <row r="120" spans="1:8" ht="30" customHeight="1" x14ac:dyDescent="0.25">
      <c r="A120" s="1034" t="s">
        <v>521</v>
      </c>
      <c r="B120" s="1034"/>
      <c r="C120" s="1034"/>
      <c r="D120" s="1034"/>
      <c r="E120" s="1034"/>
      <c r="F120" s="1034"/>
      <c r="G120" s="1034"/>
      <c r="H120" s="1034"/>
    </row>
    <row r="121" spans="1:8" x14ac:dyDescent="0.25">
      <c r="A121" s="1034"/>
      <c r="B121" s="1034"/>
      <c r="C121" s="1034"/>
      <c r="D121" s="1034"/>
      <c r="E121" s="1034"/>
      <c r="F121" s="1034"/>
      <c r="G121" s="1034"/>
      <c r="H121" s="1034"/>
    </row>
    <row r="122" spans="1:8" ht="45" customHeight="1" x14ac:dyDescent="0.25">
      <c r="A122" s="1034" t="s">
        <v>520</v>
      </c>
      <c r="B122" s="1034"/>
      <c r="C122" s="1034"/>
      <c r="D122" s="1034"/>
      <c r="E122" s="1034"/>
      <c r="F122" s="1034"/>
      <c r="G122" s="1034"/>
      <c r="H122" s="1034"/>
    </row>
    <row r="123" spans="1:8" x14ac:dyDescent="0.25">
      <c r="A123" s="1034"/>
      <c r="B123" s="1034"/>
      <c r="C123" s="1034"/>
      <c r="D123" s="1034"/>
      <c r="E123" s="1034"/>
      <c r="F123" s="1034"/>
      <c r="G123" s="1034"/>
      <c r="H123" s="1034"/>
    </row>
    <row r="124" spans="1:8" ht="60" customHeight="1" x14ac:dyDescent="0.25">
      <c r="A124" s="1034" t="s">
        <v>519</v>
      </c>
      <c r="B124" s="1034"/>
      <c r="C124" s="1034"/>
      <c r="D124" s="1034"/>
      <c r="E124" s="1034"/>
      <c r="F124" s="1034"/>
      <c r="G124" s="1034"/>
      <c r="H124" s="1034"/>
    </row>
    <row r="125" spans="1:8" x14ac:dyDescent="0.25">
      <c r="A125" s="1034"/>
      <c r="B125" s="1034"/>
      <c r="C125" s="1034"/>
      <c r="D125" s="1034"/>
      <c r="E125" s="1034"/>
      <c r="F125" s="1034"/>
      <c r="G125" s="1034"/>
      <c r="H125" s="1034"/>
    </row>
    <row r="126" spans="1:8" ht="30" customHeight="1" x14ac:dyDescent="0.25">
      <c r="A126" s="1034" t="s">
        <v>518</v>
      </c>
      <c r="B126" s="1034"/>
      <c r="C126" s="1034"/>
      <c r="D126" s="1034"/>
      <c r="E126" s="1034"/>
      <c r="F126" s="1034"/>
      <c r="G126" s="1034"/>
      <c r="H126" s="1034"/>
    </row>
    <row r="127" spans="1:8" x14ac:dyDescent="0.25">
      <c r="A127" s="1034"/>
      <c r="B127" s="1034"/>
      <c r="C127" s="1034"/>
      <c r="D127" s="1034"/>
      <c r="E127" s="1034"/>
      <c r="F127" s="1034"/>
      <c r="G127" s="1034"/>
      <c r="H127" s="1034"/>
    </row>
    <row r="128" spans="1:8" ht="30" customHeight="1" x14ac:dyDescent="0.25">
      <c r="A128" s="1034" t="s">
        <v>517</v>
      </c>
      <c r="B128" s="1034"/>
      <c r="C128" s="1034"/>
      <c r="D128" s="1034"/>
      <c r="E128" s="1034"/>
      <c r="F128" s="1034"/>
      <c r="G128" s="1034"/>
      <c r="H128" s="1034"/>
    </row>
    <row r="129" spans="1:8" x14ac:dyDescent="0.25">
      <c r="A129" s="1034"/>
      <c r="B129" s="1034"/>
      <c r="C129" s="1034"/>
      <c r="D129" s="1034"/>
      <c r="E129" s="1034"/>
      <c r="F129" s="1034"/>
      <c r="G129" s="1034"/>
      <c r="H129" s="1034"/>
    </row>
    <row r="130" spans="1:8" ht="30" customHeight="1" x14ac:dyDescent="0.25">
      <c r="A130" s="1034" t="s">
        <v>516</v>
      </c>
      <c r="B130" s="1034"/>
      <c r="C130" s="1034"/>
      <c r="D130" s="1034"/>
      <c r="E130" s="1034"/>
      <c r="F130" s="1034"/>
      <c r="G130" s="1034"/>
      <c r="H130" s="1034"/>
    </row>
    <row r="131" spans="1:8" x14ac:dyDescent="0.25">
      <c r="A131" s="1034"/>
      <c r="B131" s="1034"/>
      <c r="C131" s="1034"/>
      <c r="D131" s="1034"/>
      <c r="E131" s="1034"/>
      <c r="F131" s="1034"/>
      <c r="G131" s="1034"/>
      <c r="H131" s="1034"/>
    </row>
    <row r="132" spans="1:8" ht="30" customHeight="1" x14ac:dyDescent="0.25">
      <c r="A132" s="1034" t="s">
        <v>515</v>
      </c>
      <c r="B132" s="1034"/>
      <c r="C132" s="1034"/>
      <c r="D132" s="1034"/>
      <c r="E132" s="1034"/>
      <c r="F132" s="1034"/>
      <c r="G132" s="1034"/>
      <c r="H132" s="1034"/>
    </row>
    <row r="133" spans="1:8" x14ac:dyDescent="0.25">
      <c r="A133" s="1034"/>
      <c r="B133" s="1034"/>
      <c r="C133" s="1034"/>
      <c r="D133" s="1034"/>
      <c r="E133" s="1034"/>
      <c r="F133" s="1034"/>
      <c r="G133" s="1034"/>
      <c r="H133" s="1034"/>
    </row>
    <row r="134" spans="1:8" ht="75" customHeight="1" x14ac:dyDescent="0.25">
      <c r="A134" s="1034" t="s">
        <v>514</v>
      </c>
      <c r="B134" s="1034"/>
      <c r="C134" s="1034"/>
      <c r="D134" s="1034"/>
      <c r="E134" s="1034"/>
      <c r="F134" s="1034"/>
      <c r="G134" s="1034"/>
      <c r="H134" s="1034"/>
    </row>
    <row r="135" spans="1:8" x14ac:dyDescent="0.25">
      <c r="A135" s="1034"/>
      <c r="B135" s="1034"/>
      <c r="C135" s="1034"/>
      <c r="D135" s="1034"/>
      <c r="E135" s="1034"/>
      <c r="F135" s="1034"/>
      <c r="G135" s="1034"/>
      <c r="H135" s="1034"/>
    </row>
    <row r="136" spans="1:8" ht="75" customHeight="1" x14ac:dyDescent="0.25">
      <c r="A136" s="1034" t="s">
        <v>513</v>
      </c>
      <c r="B136" s="1034"/>
      <c r="C136" s="1034"/>
      <c r="D136" s="1034"/>
      <c r="E136" s="1034"/>
      <c r="F136" s="1034"/>
      <c r="G136" s="1034"/>
      <c r="H136" s="1034"/>
    </row>
    <row r="137" spans="1:8" x14ac:dyDescent="0.25">
      <c r="A137" s="1034"/>
      <c r="B137" s="1034"/>
      <c r="C137" s="1034"/>
      <c r="D137" s="1034"/>
      <c r="E137" s="1034"/>
      <c r="F137" s="1034"/>
      <c r="G137" s="1034"/>
      <c r="H137" s="1034"/>
    </row>
    <row r="138" spans="1:8" ht="75" customHeight="1" x14ac:dyDescent="0.25">
      <c r="A138" s="1034" t="s">
        <v>512</v>
      </c>
      <c r="B138" s="1034"/>
      <c r="C138" s="1034"/>
      <c r="D138" s="1034"/>
      <c r="E138" s="1034"/>
      <c r="F138" s="1034"/>
      <c r="G138" s="1034"/>
      <c r="H138" s="1034"/>
    </row>
    <row r="139" spans="1:8" x14ac:dyDescent="0.25">
      <c r="A139" s="1034"/>
      <c r="B139" s="1034"/>
      <c r="C139" s="1034"/>
      <c r="D139" s="1034"/>
      <c r="E139" s="1034"/>
      <c r="F139" s="1034"/>
      <c r="G139" s="1034"/>
      <c r="H139" s="1034"/>
    </row>
    <row r="140" spans="1:8" ht="75" customHeight="1" x14ac:dyDescent="0.25">
      <c r="A140" s="1034" t="s">
        <v>511</v>
      </c>
      <c r="B140" s="1034"/>
      <c r="C140" s="1034"/>
      <c r="D140" s="1034"/>
      <c r="E140" s="1034"/>
      <c r="F140" s="1034"/>
      <c r="G140" s="1034"/>
      <c r="H140" s="1034"/>
    </row>
    <row r="141" spans="1:8" x14ac:dyDescent="0.25">
      <c r="A141" s="1034"/>
      <c r="B141" s="1034"/>
      <c r="C141" s="1034"/>
      <c r="D141" s="1034"/>
      <c r="E141" s="1034"/>
      <c r="F141" s="1034"/>
      <c r="G141" s="1034"/>
      <c r="H141" s="1034"/>
    </row>
    <row r="142" spans="1:8" ht="30" customHeight="1" x14ac:dyDescent="0.25">
      <c r="A142" s="1034" t="s">
        <v>510</v>
      </c>
      <c r="B142" s="1034"/>
      <c r="C142" s="1034"/>
      <c r="D142" s="1034"/>
      <c r="E142" s="1034"/>
      <c r="F142" s="1034"/>
      <c r="G142" s="1034"/>
      <c r="H142" s="1034"/>
    </row>
    <row r="143" spans="1:8" x14ac:dyDescent="0.25">
      <c r="A143" s="1034"/>
      <c r="B143" s="1034"/>
      <c r="C143" s="1034"/>
      <c r="D143" s="1034"/>
      <c r="E143" s="1034"/>
      <c r="F143" s="1034"/>
      <c r="G143" s="1034"/>
      <c r="H143" s="1034"/>
    </row>
    <row r="144" spans="1:8" ht="30" customHeight="1" x14ac:dyDescent="0.25">
      <c r="A144" s="1034" t="s">
        <v>503</v>
      </c>
      <c r="B144" s="1034"/>
      <c r="C144" s="1034"/>
      <c r="D144" s="1034"/>
      <c r="E144" s="1034"/>
      <c r="F144" s="1034"/>
      <c r="G144" s="1034"/>
      <c r="H144" s="1034"/>
    </row>
    <row r="145" spans="1:8" x14ac:dyDescent="0.25">
      <c r="A145" s="1034"/>
      <c r="B145" s="1034"/>
      <c r="C145" s="1034"/>
      <c r="D145" s="1034"/>
      <c r="E145" s="1034"/>
      <c r="F145" s="1034"/>
      <c r="G145" s="1034"/>
      <c r="H145" s="1034"/>
    </row>
    <row r="146" spans="1:8" ht="30" customHeight="1" x14ac:dyDescent="0.25">
      <c r="A146" s="1034" t="s">
        <v>504</v>
      </c>
      <c r="B146" s="1034"/>
      <c r="C146" s="1034"/>
      <c r="D146" s="1034"/>
      <c r="E146" s="1034"/>
      <c r="F146" s="1034"/>
      <c r="G146" s="1034"/>
      <c r="H146" s="1034"/>
    </row>
    <row r="147" spans="1:8" x14ac:dyDescent="0.25">
      <c r="A147" s="1034"/>
      <c r="B147" s="1034"/>
      <c r="C147" s="1034"/>
      <c r="D147" s="1034"/>
      <c r="E147" s="1034"/>
      <c r="F147" s="1034"/>
      <c r="G147" s="1034"/>
      <c r="H147" s="1034"/>
    </row>
    <row r="148" spans="1:8" ht="30" customHeight="1" x14ac:dyDescent="0.25">
      <c r="A148" s="1034" t="s">
        <v>502</v>
      </c>
      <c r="B148" s="1034"/>
      <c r="C148" s="1034"/>
      <c r="D148" s="1034"/>
      <c r="E148" s="1034"/>
      <c r="F148" s="1034"/>
      <c r="G148" s="1034"/>
      <c r="H148" s="1034"/>
    </row>
    <row r="149" spans="1:8" x14ac:dyDescent="0.25">
      <c r="A149" s="1034"/>
      <c r="B149" s="1034"/>
      <c r="C149" s="1034"/>
      <c r="D149" s="1034"/>
      <c r="E149" s="1034"/>
      <c r="F149" s="1034"/>
      <c r="G149" s="1034"/>
      <c r="H149" s="1034"/>
    </row>
    <row r="150" spans="1:8" ht="75" customHeight="1" x14ac:dyDescent="0.25">
      <c r="A150" s="1034" t="s">
        <v>501</v>
      </c>
      <c r="B150" s="1034"/>
      <c r="C150" s="1034"/>
      <c r="D150" s="1034"/>
      <c r="E150" s="1034"/>
      <c r="F150" s="1034"/>
      <c r="G150" s="1034"/>
      <c r="H150" s="1034"/>
    </row>
    <row r="151" spans="1:8" x14ac:dyDescent="0.25">
      <c r="A151" s="1034"/>
      <c r="B151" s="1034"/>
      <c r="C151" s="1034"/>
      <c r="D151" s="1034"/>
      <c r="E151" s="1034"/>
      <c r="F151" s="1034"/>
      <c r="G151" s="1034"/>
      <c r="H151" s="1034"/>
    </row>
    <row r="152" spans="1:8" ht="30" customHeight="1" x14ac:dyDescent="0.25">
      <c r="A152" s="1034" t="s">
        <v>500</v>
      </c>
      <c r="B152" s="1034"/>
      <c r="C152" s="1034"/>
      <c r="D152" s="1034"/>
      <c r="E152" s="1034"/>
      <c r="F152" s="1034"/>
      <c r="G152" s="1034"/>
      <c r="H152" s="1034"/>
    </row>
    <row r="153" spans="1:8" ht="30" customHeight="1" x14ac:dyDescent="0.25">
      <c r="A153" s="1034" t="s">
        <v>498</v>
      </c>
      <c r="B153" s="1034"/>
      <c r="C153" s="1034"/>
      <c r="D153" s="1034"/>
      <c r="E153" s="1034"/>
      <c r="F153" s="1034"/>
      <c r="G153" s="1034"/>
      <c r="H153" s="1034"/>
    </row>
    <row r="154" spans="1:8" ht="30" customHeight="1" x14ac:dyDescent="0.25">
      <c r="A154" s="1034" t="s">
        <v>499</v>
      </c>
      <c r="B154" s="1034"/>
      <c r="C154" s="1034"/>
      <c r="D154" s="1034"/>
      <c r="E154" s="1034"/>
      <c r="F154" s="1034"/>
      <c r="G154" s="1034"/>
      <c r="H154" s="1034"/>
    </row>
    <row r="155" spans="1:8" ht="45" customHeight="1" x14ac:dyDescent="0.25">
      <c r="A155" s="1034" t="s">
        <v>505</v>
      </c>
      <c r="B155" s="1034"/>
      <c r="C155" s="1034"/>
      <c r="D155" s="1034"/>
      <c r="E155" s="1034"/>
      <c r="F155" s="1034"/>
      <c r="G155" s="1034"/>
      <c r="H155" s="1034"/>
    </row>
    <row r="156" spans="1:8" ht="30" customHeight="1" x14ac:dyDescent="0.25">
      <c r="A156" s="1034" t="s">
        <v>506</v>
      </c>
      <c r="B156" s="1034"/>
      <c r="C156" s="1034"/>
      <c r="D156" s="1034"/>
      <c r="E156" s="1034"/>
      <c r="F156" s="1034"/>
      <c r="G156" s="1034"/>
      <c r="H156" s="1034"/>
    </row>
    <row r="157" spans="1:8" ht="45" customHeight="1" x14ac:dyDescent="0.25">
      <c r="A157" s="1034" t="s">
        <v>507</v>
      </c>
      <c r="B157" s="1034"/>
      <c r="C157" s="1034"/>
      <c r="D157" s="1034"/>
      <c r="E157" s="1034"/>
      <c r="F157" s="1034"/>
      <c r="G157" s="1034"/>
      <c r="H157" s="1034"/>
    </row>
    <row r="158" spans="1:8" ht="30" customHeight="1" x14ac:dyDescent="0.25">
      <c r="A158" s="1034" t="s">
        <v>508</v>
      </c>
      <c r="B158" s="1034"/>
      <c r="C158" s="1034"/>
      <c r="D158" s="1034"/>
      <c r="E158" s="1034"/>
      <c r="F158" s="1034"/>
      <c r="G158" s="1034"/>
      <c r="H158" s="1034"/>
    </row>
    <row r="159" spans="1:8" ht="30" customHeight="1" x14ac:dyDescent="0.25">
      <c r="A159" s="1034" t="s">
        <v>509</v>
      </c>
      <c r="B159" s="1034"/>
      <c r="C159" s="1034"/>
      <c r="D159" s="1034"/>
      <c r="E159" s="1034"/>
      <c r="F159" s="1034"/>
      <c r="G159" s="1034"/>
      <c r="H159" s="1034"/>
    </row>
    <row r="160" spans="1:8" ht="90" customHeight="1" x14ac:dyDescent="0.25">
      <c r="A160" s="1034" t="s">
        <v>775</v>
      </c>
      <c r="B160" s="1034"/>
      <c r="C160" s="1034"/>
      <c r="D160" s="1034"/>
      <c r="E160" s="1034"/>
      <c r="F160" s="1034"/>
      <c r="G160" s="1034"/>
      <c r="H160" s="1034"/>
    </row>
    <row r="161" spans="1:8" x14ac:dyDescent="0.25">
      <c r="A161" s="1034"/>
      <c r="B161" s="1034"/>
      <c r="C161" s="1034"/>
      <c r="D161" s="1034"/>
      <c r="E161" s="1034"/>
      <c r="F161" s="1034"/>
      <c r="G161" s="1034"/>
      <c r="H161" s="1034"/>
    </row>
    <row r="162" spans="1:8" ht="60" customHeight="1" x14ac:dyDescent="0.25">
      <c r="A162" s="1034" t="s">
        <v>455</v>
      </c>
      <c r="B162" s="1034"/>
      <c r="C162" s="1034"/>
      <c r="D162" s="1034"/>
      <c r="E162" s="1034"/>
      <c r="F162" s="1034"/>
      <c r="G162" s="1034"/>
      <c r="H162" s="1034"/>
    </row>
    <row r="163" spans="1:8" x14ac:dyDescent="0.25">
      <c r="A163" s="1034"/>
      <c r="B163" s="1034"/>
      <c r="C163" s="1034"/>
      <c r="D163" s="1034"/>
      <c r="E163" s="1034"/>
      <c r="F163" s="1034"/>
      <c r="G163" s="1034"/>
      <c r="H163" s="1034"/>
    </row>
    <row r="164" spans="1:8" ht="30" customHeight="1" x14ac:dyDescent="0.25">
      <c r="A164" s="1034" t="s">
        <v>496</v>
      </c>
      <c r="B164" s="1034"/>
      <c r="C164" s="1034"/>
      <c r="D164" s="1034"/>
      <c r="E164" s="1034"/>
      <c r="F164" s="1034"/>
      <c r="G164" s="1034"/>
      <c r="H164" s="1034"/>
    </row>
    <row r="165" spans="1:8" x14ac:dyDescent="0.25">
      <c r="A165" s="1034"/>
      <c r="B165" s="1034"/>
      <c r="C165" s="1034"/>
      <c r="D165" s="1034"/>
      <c r="E165" s="1034"/>
      <c r="F165" s="1034"/>
      <c r="G165" s="1034"/>
      <c r="H165" s="1034"/>
    </row>
    <row r="166" spans="1:8" ht="30" customHeight="1" x14ac:dyDescent="0.25">
      <c r="A166" s="1034" t="s">
        <v>495</v>
      </c>
      <c r="B166" s="1034"/>
      <c r="C166" s="1034"/>
      <c r="D166" s="1034"/>
      <c r="E166" s="1034"/>
      <c r="F166" s="1034"/>
      <c r="G166" s="1034"/>
      <c r="H166" s="1034"/>
    </row>
    <row r="167" spans="1:8" x14ac:dyDescent="0.25">
      <c r="A167" s="1034"/>
      <c r="B167" s="1034"/>
      <c r="C167" s="1034"/>
      <c r="D167" s="1034"/>
      <c r="E167" s="1034"/>
      <c r="F167" s="1034"/>
      <c r="G167" s="1034"/>
      <c r="H167" s="1034"/>
    </row>
    <row r="168" spans="1:8" x14ac:dyDescent="0.25">
      <c r="A168" s="1034" t="s">
        <v>497</v>
      </c>
      <c r="B168" s="1034"/>
      <c r="C168" s="1034"/>
      <c r="D168" s="1034"/>
      <c r="E168" s="1034"/>
      <c r="F168" s="1034"/>
      <c r="G168" s="1034"/>
      <c r="H168" s="1034"/>
    </row>
    <row r="169" spans="1:8" x14ac:dyDescent="0.25">
      <c r="A169" s="1034"/>
      <c r="B169" s="1034"/>
      <c r="C169" s="1034"/>
      <c r="D169" s="1034"/>
      <c r="E169" s="1034"/>
      <c r="F169" s="1034"/>
      <c r="G169" s="1034"/>
      <c r="H169" s="1034"/>
    </row>
    <row r="170" spans="1:8" ht="30" customHeight="1" x14ac:dyDescent="0.25">
      <c r="A170" s="1034" t="s">
        <v>493</v>
      </c>
      <c r="B170" s="1034"/>
      <c r="C170" s="1034"/>
      <c r="D170" s="1034"/>
      <c r="E170" s="1034"/>
      <c r="F170" s="1034"/>
      <c r="G170" s="1034"/>
      <c r="H170" s="1034"/>
    </row>
    <row r="171" spans="1:8" x14ac:dyDescent="0.25">
      <c r="A171" s="1034"/>
      <c r="B171" s="1034"/>
      <c r="C171" s="1034"/>
      <c r="D171" s="1034"/>
      <c r="E171" s="1034"/>
      <c r="F171" s="1034"/>
      <c r="G171" s="1034"/>
      <c r="H171" s="1034"/>
    </row>
    <row r="172" spans="1:8" x14ac:dyDescent="0.25">
      <c r="A172" s="1034" t="s">
        <v>826</v>
      </c>
      <c r="B172" s="1034"/>
      <c r="C172" s="1034"/>
      <c r="D172" s="1034"/>
      <c r="E172" s="1034"/>
      <c r="F172" s="1034"/>
      <c r="G172" s="1034"/>
      <c r="H172" s="1034"/>
    </row>
    <row r="173" spans="1:8" x14ac:dyDescent="0.25">
      <c r="A173" s="1034"/>
      <c r="B173" s="1034"/>
      <c r="C173" s="1034"/>
      <c r="D173" s="1034"/>
      <c r="E173" s="1034"/>
      <c r="F173" s="1034"/>
      <c r="G173" s="1034"/>
      <c r="H173" s="1034"/>
    </row>
    <row r="174" spans="1:8" ht="45" customHeight="1" x14ac:dyDescent="0.25">
      <c r="A174" s="1034" t="s">
        <v>827</v>
      </c>
      <c r="B174" s="1034"/>
      <c r="C174" s="1034"/>
      <c r="D174" s="1034"/>
      <c r="E174" s="1034"/>
      <c r="F174" s="1034"/>
      <c r="G174" s="1034"/>
      <c r="H174" s="1034"/>
    </row>
    <row r="175" spans="1:8" x14ac:dyDescent="0.25">
      <c r="A175" s="1034" t="s">
        <v>448</v>
      </c>
      <c r="B175" s="1034"/>
      <c r="C175" s="1034"/>
      <c r="D175" s="1034"/>
      <c r="E175" s="1034"/>
      <c r="F175" s="1034"/>
      <c r="G175" s="1034"/>
      <c r="H175" s="1034"/>
    </row>
    <row r="176" spans="1:8" ht="30" customHeight="1" x14ac:dyDescent="0.25">
      <c r="A176" s="1034" t="s">
        <v>488</v>
      </c>
      <c r="B176" s="1034"/>
      <c r="C176" s="1034"/>
      <c r="D176" s="1034"/>
      <c r="E176" s="1034"/>
      <c r="F176" s="1034"/>
      <c r="G176" s="1034"/>
      <c r="H176" s="1034"/>
    </row>
    <row r="177" spans="1:8" x14ac:dyDescent="0.25">
      <c r="A177" s="1034"/>
      <c r="B177" s="1034"/>
      <c r="C177" s="1034"/>
      <c r="D177" s="1034"/>
      <c r="E177" s="1034"/>
      <c r="F177" s="1034"/>
      <c r="G177" s="1034"/>
      <c r="H177" s="1034"/>
    </row>
    <row r="178" spans="1:8" x14ac:dyDescent="0.25">
      <c r="A178" s="1034" t="s">
        <v>487</v>
      </c>
      <c r="B178" s="1034"/>
      <c r="C178" s="1034"/>
      <c r="D178" s="1034"/>
      <c r="E178" s="1034"/>
      <c r="F178" s="1034"/>
      <c r="G178" s="1034"/>
      <c r="H178" s="1034"/>
    </row>
    <row r="179" spans="1:8" x14ac:dyDescent="0.25">
      <c r="A179" s="1034"/>
      <c r="B179" s="1034"/>
      <c r="C179" s="1034"/>
      <c r="D179" s="1034"/>
      <c r="E179" s="1034"/>
      <c r="F179" s="1034"/>
      <c r="G179" s="1034"/>
      <c r="H179" s="1034"/>
    </row>
    <row r="180" spans="1:8" ht="30" customHeight="1" x14ac:dyDescent="0.25">
      <c r="A180" s="1034" t="s">
        <v>489</v>
      </c>
      <c r="B180" s="1034"/>
      <c r="C180" s="1034"/>
      <c r="D180" s="1034"/>
      <c r="E180" s="1034"/>
      <c r="F180" s="1034"/>
      <c r="G180" s="1034"/>
      <c r="H180" s="1034"/>
    </row>
    <row r="181" spans="1:8" x14ac:dyDescent="0.25">
      <c r="A181" s="1034"/>
      <c r="B181" s="1034"/>
      <c r="C181" s="1034"/>
      <c r="D181" s="1034"/>
      <c r="E181" s="1034"/>
      <c r="F181" s="1034"/>
      <c r="G181" s="1034"/>
      <c r="H181" s="1034"/>
    </row>
    <row r="182" spans="1:8" ht="30" customHeight="1" x14ac:dyDescent="0.25">
      <c r="A182" s="1034" t="s">
        <v>494</v>
      </c>
      <c r="B182" s="1034"/>
      <c r="C182" s="1034"/>
      <c r="D182" s="1034"/>
      <c r="E182" s="1034"/>
      <c r="F182" s="1034"/>
      <c r="G182" s="1034"/>
      <c r="H182" s="1034"/>
    </row>
    <row r="183" spans="1:8" x14ac:dyDescent="0.25">
      <c r="A183" s="1034"/>
      <c r="B183" s="1034"/>
      <c r="C183" s="1034"/>
      <c r="D183" s="1034"/>
      <c r="E183" s="1034"/>
      <c r="F183" s="1034"/>
      <c r="G183" s="1034"/>
      <c r="H183" s="1034"/>
    </row>
    <row r="184" spans="1:8" ht="30" customHeight="1" x14ac:dyDescent="0.25">
      <c r="A184" s="1034" t="s">
        <v>492</v>
      </c>
      <c r="B184" s="1034"/>
      <c r="C184" s="1034"/>
      <c r="D184" s="1034"/>
      <c r="E184" s="1034"/>
      <c r="F184" s="1034"/>
      <c r="G184" s="1034"/>
      <c r="H184" s="1034"/>
    </row>
    <row r="185" spans="1:8" x14ac:dyDescent="0.25">
      <c r="A185" s="1034"/>
      <c r="B185" s="1034"/>
      <c r="C185" s="1034"/>
      <c r="D185" s="1034"/>
      <c r="E185" s="1034"/>
      <c r="F185" s="1034"/>
      <c r="G185" s="1034"/>
      <c r="H185" s="1034"/>
    </row>
    <row r="186" spans="1:8" ht="60" customHeight="1" x14ac:dyDescent="0.25">
      <c r="A186" s="1034" t="s">
        <v>491</v>
      </c>
      <c r="B186" s="1034"/>
      <c r="C186" s="1034"/>
      <c r="D186" s="1034"/>
      <c r="E186" s="1034"/>
      <c r="F186" s="1034"/>
      <c r="G186" s="1034"/>
      <c r="H186" s="1034"/>
    </row>
    <row r="187" spans="1:8" x14ac:dyDescent="0.25">
      <c r="A187" s="1034"/>
      <c r="B187" s="1034"/>
      <c r="C187" s="1034"/>
      <c r="D187" s="1034"/>
      <c r="E187" s="1034"/>
      <c r="F187" s="1034"/>
      <c r="G187" s="1034"/>
      <c r="H187" s="1034"/>
    </row>
    <row r="188" spans="1:8" ht="30" customHeight="1" x14ac:dyDescent="0.25">
      <c r="A188" s="1034" t="s">
        <v>490</v>
      </c>
      <c r="B188" s="1034"/>
      <c r="C188" s="1034"/>
      <c r="D188" s="1034"/>
      <c r="E188" s="1034"/>
      <c r="F188" s="1034"/>
      <c r="G188" s="1034"/>
      <c r="H188" s="1034"/>
    </row>
    <row r="189" spans="1:8" x14ac:dyDescent="0.25">
      <c r="A189" s="1105"/>
      <c r="B189" s="1105"/>
      <c r="C189" s="1105"/>
      <c r="D189" s="1105"/>
      <c r="E189" s="1105"/>
      <c r="F189" s="1105"/>
      <c r="G189" s="1105"/>
      <c r="H189" s="1105"/>
    </row>
    <row r="190" spans="1:8" x14ac:dyDescent="0.25">
      <c r="A190" s="1030"/>
      <c r="B190" s="1030"/>
      <c r="C190" s="1030"/>
      <c r="D190" s="1030"/>
      <c r="E190" s="1030"/>
      <c r="F190" s="1030"/>
      <c r="G190" s="1030"/>
      <c r="H190" s="1030"/>
    </row>
    <row r="191" spans="1:8" x14ac:dyDescent="0.25">
      <c r="A191" s="1106" t="str">
        <f>'DSC Letter'!A39</f>
        <v>For PQR Trading Company,</v>
      </c>
      <c r="B191" s="1106"/>
      <c r="C191" s="1106"/>
      <c r="D191" s="1106"/>
      <c r="E191" s="1106"/>
      <c r="F191" s="1106"/>
      <c r="G191" s="1106"/>
      <c r="H191" s="1106"/>
    </row>
    <row r="192" spans="1:8" x14ac:dyDescent="0.25">
      <c r="A192" s="1030"/>
      <c r="B192" s="1030"/>
      <c r="C192" s="1030"/>
      <c r="D192" s="1030"/>
      <c r="E192" s="1030"/>
      <c r="F192" s="1030"/>
      <c r="G192" s="1030"/>
      <c r="H192" s="1030"/>
    </row>
    <row r="193" spans="1:8" x14ac:dyDescent="0.25">
      <c r="A193" s="1030"/>
      <c r="B193" s="1030"/>
      <c r="C193" s="1030"/>
      <c r="D193" s="1030"/>
      <c r="E193" s="1030"/>
      <c r="F193" s="1030"/>
      <c r="G193" s="1030"/>
      <c r="H193" s="1030"/>
    </row>
    <row r="194" spans="1:8" x14ac:dyDescent="0.25">
      <c r="A194" s="1030"/>
      <c r="B194" s="1030"/>
      <c r="C194" s="1030"/>
      <c r="D194" s="1030"/>
      <c r="E194" s="1030"/>
      <c r="F194" s="1030"/>
      <c r="G194" s="1030"/>
      <c r="H194" s="1030"/>
    </row>
    <row r="195" spans="1:8" x14ac:dyDescent="0.25">
      <c r="A195" s="1035" t="str">
        <f>'DSC Letter'!A43</f>
        <v>Veer Kashyap</v>
      </c>
      <c r="B195" s="1035"/>
      <c r="C195" s="1035"/>
      <c r="D195" s="1035"/>
      <c r="E195" s="1035"/>
      <c r="F195" s="1035"/>
      <c r="G195" s="1035"/>
      <c r="H195" s="1035"/>
    </row>
    <row r="196" spans="1:8" x14ac:dyDescent="0.25">
      <c r="A196" s="1035" t="str">
        <f>'DSC Letter'!A44</f>
        <v>(Director)</v>
      </c>
      <c r="B196" s="1035"/>
      <c r="C196" s="1035"/>
      <c r="D196" s="1035"/>
      <c r="E196" s="1035"/>
      <c r="F196" s="1035"/>
      <c r="G196" s="1035"/>
      <c r="H196" s="1035"/>
    </row>
    <row r="197" spans="1:8" x14ac:dyDescent="0.25">
      <c r="A197" s="1030"/>
      <c r="B197" s="1030"/>
      <c r="C197" s="1030"/>
      <c r="D197" s="1030"/>
      <c r="E197" s="1030"/>
      <c r="F197" s="1030"/>
      <c r="G197" s="1030"/>
      <c r="H197" s="1030"/>
    </row>
    <row r="198" spans="1:8" x14ac:dyDescent="0.25">
      <c r="A198" s="1030"/>
      <c r="B198" s="1030"/>
      <c r="C198" s="1030"/>
      <c r="D198" s="1030"/>
      <c r="E198" s="1030"/>
      <c r="F198" s="1030"/>
      <c r="G198" s="1030"/>
      <c r="H198" s="1030"/>
    </row>
    <row r="199" spans="1:8" x14ac:dyDescent="0.25">
      <c r="A199" s="1030"/>
      <c r="B199" s="1030"/>
      <c r="C199" s="1030"/>
      <c r="D199" s="1030"/>
      <c r="E199" s="1030"/>
      <c r="F199" s="1030"/>
      <c r="G199" s="1030"/>
      <c r="H199" s="1030"/>
    </row>
    <row r="200" spans="1:8" x14ac:dyDescent="0.25">
      <c r="A200" s="1030"/>
      <c r="B200" s="1030"/>
      <c r="C200" s="1030"/>
      <c r="D200" s="1030"/>
      <c r="E200" s="1030"/>
      <c r="F200" s="1030"/>
      <c r="G200" s="1030"/>
      <c r="H200" s="1030"/>
    </row>
    <row r="201" spans="1:8" x14ac:dyDescent="0.25">
      <c r="A201" s="1030"/>
      <c r="B201" s="1030"/>
      <c r="C201" s="1030"/>
      <c r="D201" s="1030"/>
      <c r="E201" s="1030"/>
      <c r="F201" s="1030"/>
      <c r="G201" s="1030"/>
      <c r="H201" s="1030"/>
    </row>
    <row r="202" spans="1:8" x14ac:dyDescent="0.25">
      <c r="A202" s="1030"/>
      <c r="B202" s="1030"/>
      <c r="C202" s="1030"/>
      <c r="D202" s="1030"/>
      <c r="E202" s="1030"/>
      <c r="F202" s="1030"/>
      <c r="G202" s="1030"/>
      <c r="H202" s="1030"/>
    </row>
    <row r="203" spans="1:8" x14ac:dyDescent="0.25">
      <c r="A203" s="1030"/>
      <c r="B203" s="1030"/>
      <c r="C203" s="1030"/>
      <c r="D203" s="1030"/>
      <c r="E203" s="1030"/>
      <c r="F203" s="1030"/>
      <c r="G203" s="1030"/>
      <c r="H203" s="1030"/>
    </row>
    <row r="204" spans="1:8" x14ac:dyDescent="0.25">
      <c r="A204" s="1030"/>
      <c r="B204" s="1030"/>
      <c r="C204" s="1030"/>
      <c r="D204" s="1030"/>
      <c r="E204" s="1030"/>
      <c r="F204" s="1030"/>
      <c r="G204" s="1030"/>
      <c r="H204" s="1030"/>
    </row>
    <row r="205" spans="1:8" x14ac:dyDescent="0.25">
      <c r="A205" s="1030"/>
      <c r="B205" s="1030"/>
      <c r="C205" s="1030"/>
      <c r="D205" s="1030"/>
      <c r="E205" s="1030"/>
      <c r="F205" s="1030"/>
      <c r="G205" s="1030"/>
      <c r="H205" s="1030"/>
    </row>
    <row r="206" spans="1:8" x14ac:dyDescent="0.25">
      <c r="A206" s="1030"/>
      <c r="B206" s="1030"/>
      <c r="C206" s="1030"/>
      <c r="D206" s="1030"/>
      <c r="E206" s="1030"/>
      <c r="F206" s="1030"/>
      <c r="G206" s="1030"/>
      <c r="H206" s="1030"/>
    </row>
    <row r="207" spans="1:8" x14ac:dyDescent="0.25">
      <c r="A207" s="1030"/>
      <c r="B207" s="1030"/>
      <c r="C207" s="1030"/>
      <c r="D207" s="1030"/>
      <c r="E207" s="1030"/>
      <c r="F207" s="1030"/>
      <c r="G207" s="1030"/>
      <c r="H207" s="1030"/>
    </row>
    <row r="208" spans="1:8" x14ac:dyDescent="0.25">
      <c r="A208" s="1030"/>
      <c r="B208" s="1030"/>
      <c r="C208" s="1030"/>
      <c r="D208" s="1030"/>
      <c r="E208" s="1030"/>
      <c r="F208" s="1030"/>
      <c r="G208" s="1030"/>
      <c r="H208" s="1030"/>
    </row>
    <row r="209" spans="1:8" x14ac:dyDescent="0.25">
      <c r="A209" s="1030"/>
      <c r="B209" s="1030"/>
      <c r="C209" s="1030"/>
      <c r="D209" s="1030"/>
      <c r="E209" s="1030"/>
      <c r="F209" s="1030"/>
      <c r="G209" s="1030"/>
      <c r="H209" s="1030"/>
    </row>
    <row r="210" spans="1:8" x14ac:dyDescent="0.25">
      <c r="A210" s="1030"/>
      <c r="B210" s="1030"/>
      <c r="C210" s="1030"/>
      <c r="D210" s="1030"/>
      <c r="E210" s="1030"/>
      <c r="F210" s="1030"/>
      <c r="G210" s="1030"/>
      <c r="H210" s="1030"/>
    </row>
    <row r="211" spans="1:8" x14ac:dyDescent="0.25">
      <c r="A211" s="1030"/>
      <c r="B211" s="1030"/>
      <c r="C211" s="1030"/>
      <c r="D211" s="1030"/>
      <c r="E211" s="1030"/>
      <c r="F211" s="1030"/>
      <c r="G211" s="1030"/>
      <c r="H211" s="1030"/>
    </row>
    <row r="212" spans="1:8" x14ac:dyDescent="0.25">
      <c r="A212" s="1030"/>
      <c r="B212" s="1030"/>
      <c r="C212" s="1030"/>
      <c r="D212" s="1030"/>
      <c r="E212" s="1030"/>
      <c r="F212" s="1030"/>
      <c r="G212" s="1030"/>
      <c r="H212" s="1030"/>
    </row>
    <row r="213" spans="1:8" x14ac:dyDescent="0.25">
      <c r="A213" s="1030"/>
      <c r="B213" s="1030"/>
      <c r="C213" s="1030"/>
      <c r="D213" s="1030"/>
      <c r="E213" s="1030"/>
      <c r="F213" s="1030"/>
      <c r="G213" s="1030"/>
      <c r="H213" s="1030"/>
    </row>
    <row r="214" spans="1:8" x14ac:dyDescent="0.25">
      <c r="A214" s="1030"/>
      <c r="B214" s="1030"/>
      <c r="C214" s="1030"/>
      <c r="D214" s="1030"/>
      <c r="E214" s="1030"/>
      <c r="F214" s="1030"/>
      <c r="G214" s="1030"/>
      <c r="H214" s="1030"/>
    </row>
    <row r="215" spans="1:8" x14ac:dyDescent="0.25">
      <c r="A215" s="1030"/>
      <c r="B215" s="1030"/>
      <c r="C215" s="1030"/>
      <c r="D215" s="1030"/>
      <c r="E215" s="1030"/>
      <c r="F215" s="1030"/>
      <c r="G215" s="1030"/>
      <c r="H215" s="1030"/>
    </row>
    <row r="216" spans="1:8" x14ac:dyDescent="0.25">
      <c r="A216" s="1030"/>
      <c r="B216" s="1030"/>
      <c r="C216" s="1030"/>
      <c r="D216" s="1030"/>
      <c r="E216" s="1030"/>
      <c r="F216" s="1030"/>
      <c r="G216" s="1030"/>
      <c r="H216" s="1030"/>
    </row>
    <row r="217" spans="1:8" x14ac:dyDescent="0.25">
      <c r="A217" s="1030"/>
      <c r="B217" s="1030"/>
      <c r="C217" s="1030"/>
      <c r="D217" s="1030"/>
      <c r="E217" s="1030"/>
      <c r="F217" s="1030"/>
      <c r="G217" s="1030"/>
      <c r="H217" s="1030"/>
    </row>
    <row r="218" spans="1:8" x14ac:dyDescent="0.25">
      <c r="A218" s="1030"/>
      <c r="B218" s="1030"/>
      <c r="C218" s="1030"/>
      <c r="D218" s="1030"/>
      <c r="E218" s="1030"/>
      <c r="F218" s="1030"/>
      <c r="G218" s="1030"/>
      <c r="H218" s="1030"/>
    </row>
    <row r="221" spans="1:8" x14ac:dyDescent="0.25">
      <c r="A221" s="736" t="s">
        <v>533</v>
      </c>
      <c r="B221" s="736"/>
      <c r="C221" s="736"/>
      <c r="D221" s="736"/>
      <c r="E221" s="736"/>
      <c r="F221" s="736"/>
      <c r="G221" s="736"/>
      <c r="H221" s="736"/>
    </row>
    <row r="222" spans="1:8" x14ac:dyDescent="0.25">
      <c r="A222" s="1023"/>
      <c r="B222" s="1023"/>
      <c r="C222" s="1023"/>
      <c r="D222" s="1023"/>
      <c r="E222" s="1023"/>
      <c r="F222" s="1023"/>
      <c r="G222" s="1023"/>
      <c r="H222" s="1023"/>
    </row>
    <row r="223" spans="1:8" x14ac:dyDescent="0.25">
      <c r="A223" s="1030"/>
      <c r="B223" s="1030"/>
      <c r="C223" s="1030"/>
      <c r="D223" s="1030"/>
      <c r="E223" s="1030"/>
      <c r="F223" s="1030"/>
      <c r="G223" s="1030"/>
      <c r="H223" s="1030"/>
    </row>
    <row r="224" spans="1:8" ht="15" customHeight="1" x14ac:dyDescent="0.25">
      <c r="A224" s="1077" t="s">
        <v>828</v>
      </c>
      <c r="B224" s="1077"/>
      <c r="C224" s="1077"/>
      <c r="D224" s="1077"/>
      <c r="E224" s="1077"/>
      <c r="F224" s="1077"/>
      <c r="G224" s="1077"/>
      <c r="H224" s="1077"/>
    </row>
    <row r="225" spans="1:8" x14ac:dyDescent="0.25">
      <c r="A225" s="1077"/>
      <c r="B225" s="1077"/>
      <c r="C225" s="1077"/>
      <c r="D225" s="1077"/>
      <c r="E225" s="1077"/>
      <c r="F225" s="1077"/>
      <c r="G225" s="1077"/>
      <c r="H225" s="1077"/>
    </row>
    <row r="226" spans="1:8" x14ac:dyDescent="0.25">
      <c r="A226" s="1077"/>
      <c r="B226" s="1077"/>
      <c r="C226" s="1077"/>
      <c r="D226" s="1077"/>
      <c r="E226" s="1077"/>
      <c r="F226" s="1077"/>
      <c r="G226" s="1077"/>
      <c r="H226" s="1077"/>
    </row>
    <row r="227" spans="1:8" x14ac:dyDescent="0.25">
      <c r="A227" s="1077"/>
      <c r="B227" s="1077"/>
      <c r="C227" s="1077"/>
      <c r="D227" s="1077"/>
      <c r="E227" s="1077"/>
      <c r="F227" s="1077"/>
      <c r="G227" s="1077"/>
      <c r="H227" s="1077"/>
    </row>
    <row r="228" spans="1:8" x14ac:dyDescent="0.25">
      <c r="A228" s="1077"/>
      <c r="B228" s="1077"/>
      <c r="C228" s="1077"/>
      <c r="D228" s="1077"/>
      <c r="E228" s="1077"/>
      <c r="F228" s="1077"/>
      <c r="G228" s="1077"/>
      <c r="H228" s="1077"/>
    </row>
    <row r="229" spans="1:8" x14ac:dyDescent="0.25">
      <c r="A229" s="1077"/>
      <c r="B229" s="1077"/>
      <c r="C229" s="1077"/>
      <c r="D229" s="1077"/>
      <c r="E229" s="1077"/>
      <c r="F229" s="1077"/>
      <c r="G229" s="1077"/>
      <c r="H229" s="1077"/>
    </row>
    <row r="230" spans="1:8" x14ac:dyDescent="0.25">
      <c r="A230" s="545"/>
      <c r="B230" s="545"/>
      <c r="C230" s="545"/>
      <c r="D230" s="545"/>
      <c r="E230" s="545"/>
      <c r="F230" s="545"/>
      <c r="G230" s="545"/>
      <c r="H230" s="545"/>
    </row>
    <row r="231" spans="1:8" x14ac:dyDescent="0.25">
      <c r="A231" s="1030"/>
      <c r="B231" s="1030"/>
      <c r="C231" s="1030"/>
      <c r="D231" s="1030"/>
      <c r="E231" s="1030"/>
      <c r="F231" s="1030"/>
      <c r="G231" s="1030"/>
      <c r="H231" s="1030"/>
    </row>
    <row r="232" spans="1:8" x14ac:dyDescent="0.25">
      <c r="A232" s="1030"/>
      <c r="B232" s="1030"/>
      <c r="C232" s="1030"/>
      <c r="D232" s="1030"/>
      <c r="E232" s="1030"/>
      <c r="F232" s="1030"/>
      <c r="G232" s="1030"/>
      <c r="H232" s="1030"/>
    </row>
    <row r="233" spans="1:8" x14ac:dyDescent="0.25">
      <c r="A233" s="1030"/>
      <c r="B233" s="1030"/>
      <c r="C233" s="1030"/>
      <c r="D233" s="1030"/>
      <c r="E233" s="1030"/>
      <c r="F233" s="1030"/>
      <c r="G233" s="1030"/>
      <c r="H233" s="1030"/>
    </row>
    <row r="234" spans="1:8" x14ac:dyDescent="0.25">
      <c r="A234" s="1030"/>
      <c r="B234" s="1030"/>
      <c r="C234" s="1030"/>
      <c r="D234" s="1030"/>
      <c r="E234" s="1030"/>
      <c r="F234" s="1030"/>
      <c r="G234" s="1030"/>
      <c r="H234" s="1030"/>
    </row>
    <row r="236" spans="1:8" x14ac:dyDescent="0.25">
      <c r="A236" s="1030"/>
      <c r="B236" s="1030"/>
      <c r="C236" s="1030"/>
      <c r="D236" s="1030"/>
      <c r="E236" s="1030"/>
      <c r="F236" s="1030"/>
      <c r="G236" s="1030"/>
      <c r="H236" s="1030"/>
    </row>
    <row r="237" spans="1:8" x14ac:dyDescent="0.25">
      <c r="A237" s="1035" t="str">
        <f>A191</f>
        <v>For PQR Trading Company,</v>
      </c>
      <c r="B237" s="1035"/>
      <c r="C237" s="1035"/>
      <c r="D237" s="1035"/>
      <c r="E237" s="1035"/>
      <c r="F237" s="1035"/>
      <c r="G237" s="1035"/>
      <c r="H237" s="1035"/>
    </row>
    <row r="238" spans="1:8" x14ac:dyDescent="0.25">
      <c r="A238" s="1035"/>
      <c r="B238" s="1035"/>
      <c r="C238" s="1035"/>
      <c r="D238" s="1035"/>
      <c r="E238" s="1035"/>
      <c r="F238" s="1035"/>
      <c r="G238" s="1035"/>
      <c r="H238" s="1035"/>
    </row>
    <row r="239" spans="1:8" x14ac:dyDescent="0.25">
      <c r="A239" s="1035"/>
      <c r="B239" s="1035"/>
      <c r="C239" s="1035"/>
      <c r="D239" s="1035"/>
      <c r="E239" s="1035"/>
      <c r="F239" s="1035"/>
      <c r="G239" s="1035"/>
      <c r="H239" s="1035"/>
    </row>
    <row r="240" spans="1:8" x14ac:dyDescent="0.25">
      <c r="A240" s="1035"/>
      <c r="B240" s="1035"/>
      <c r="C240" s="1035"/>
      <c r="D240" s="1035"/>
      <c r="E240" s="1035"/>
      <c r="F240" s="1035"/>
      <c r="G240" s="1035"/>
      <c r="H240" s="1035"/>
    </row>
    <row r="241" spans="1:8" x14ac:dyDescent="0.25">
      <c r="A241" s="1035" t="str">
        <f>A195</f>
        <v>Veer Kashyap</v>
      </c>
      <c r="B241" s="1035"/>
      <c r="C241" s="1035"/>
      <c r="D241" s="1035"/>
      <c r="E241" s="1035"/>
      <c r="F241" s="1035"/>
      <c r="G241" s="1035"/>
      <c r="H241" s="1035"/>
    </row>
    <row r="242" spans="1:8" x14ac:dyDescent="0.25">
      <c r="A242" s="1035" t="str">
        <f>A196</f>
        <v>(Director)</v>
      </c>
      <c r="B242" s="1035"/>
      <c r="C242" s="1035"/>
      <c r="D242" s="1035"/>
      <c r="E242" s="1035"/>
      <c r="F242" s="1035"/>
      <c r="G242" s="1035"/>
      <c r="H242" s="1035"/>
    </row>
    <row r="243" spans="1:8" x14ac:dyDescent="0.25">
      <c r="A243" s="1030"/>
      <c r="B243" s="1030"/>
      <c r="C243" s="1030"/>
      <c r="D243" s="1030"/>
      <c r="E243" s="1030"/>
      <c r="F243" s="1030"/>
      <c r="G243" s="1030"/>
      <c r="H243" s="1030"/>
    </row>
    <row r="244" spans="1:8" x14ac:dyDescent="0.25">
      <c r="A244" s="1030"/>
      <c r="B244" s="1030"/>
      <c r="C244" s="1030"/>
      <c r="D244" s="1030"/>
      <c r="E244" s="1030"/>
      <c r="F244" s="1030"/>
      <c r="G244" s="1030"/>
      <c r="H244" s="1030"/>
    </row>
    <row r="245" spans="1:8" x14ac:dyDescent="0.25">
      <c r="A245" s="1030"/>
      <c r="B245" s="1030"/>
      <c r="C245" s="1030"/>
      <c r="D245" s="1030"/>
      <c r="E245" s="1030"/>
      <c r="F245" s="1030"/>
      <c r="G245" s="1030"/>
      <c r="H245" s="1030"/>
    </row>
    <row r="246" spans="1:8" x14ac:dyDescent="0.25">
      <c r="A246" s="1030"/>
      <c r="B246" s="1030"/>
      <c r="C246" s="1030"/>
      <c r="D246" s="1030"/>
      <c r="E246" s="1030"/>
      <c r="F246" s="1030"/>
      <c r="G246" s="1030"/>
      <c r="H246" s="1030"/>
    </row>
    <row r="247" spans="1:8" x14ac:dyDescent="0.25">
      <c r="A247" s="1030"/>
      <c r="B247" s="1030"/>
      <c r="C247" s="1030"/>
      <c r="D247" s="1030"/>
      <c r="E247" s="1030"/>
      <c r="F247" s="1030"/>
      <c r="G247" s="1030"/>
      <c r="H247" s="1030"/>
    </row>
    <row r="248" spans="1:8" x14ac:dyDescent="0.25">
      <c r="A248" s="1030"/>
      <c r="B248" s="1030"/>
      <c r="C248" s="1030"/>
      <c r="D248" s="1030"/>
      <c r="E248" s="1030"/>
      <c r="F248" s="1030"/>
      <c r="G248" s="1030"/>
      <c r="H248" s="1030"/>
    </row>
    <row r="249" spans="1:8" x14ac:dyDescent="0.25">
      <c r="A249" s="1030"/>
      <c r="B249" s="1030"/>
      <c r="C249" s="1030"/>
      <c r="D249" s="1030"/>
      <c r="E249" s="1030"/>
      <c r="F249" s="1030"/>
      <c r="G249" s="1030"/>
      <c r="H249" s="1030"/>
    </row>
    <row r="250" spans="1:8" x14ac:dyDescent="0.25">
      <c r="A250" s="1030"/>
      <c r="B250" s="1030"/>
      <c r="C250" s="1030"/>
      <c r="D250" s="1030"/>
      <c r="E250" s="1030"/>
      <c r="F250" s="1030"/>
      <c r="G250" s="1030"/>
      <c r="H250" s="1030"/>
    </row>
    <row r="251" spans="1:8" x14ac:dyDescent="0.25">
      <c r="A251" s="1030"/>
      <c r="B251" s="1030"/>
      <c r="C251" s="1030"/>
      <c r="D251" s="1030"/>
      <c r="E251" s="1030"/>
      <c r="F251" s="1030"/>
      <c r="G251" s="1030"/>
      <c r="H251" s="1030"/>
    </row>
    <row r="252" spans="1:8" x14ac:dyDescent="0.25">
      <c r="A252" s="1030"/>
      <c r="B252" s="1030"/>
      <c r="C252" s="1030"/>
      <c r="D252" s="1030"/>
      <c r="E252" s="1030"/>
      <c r="F252" s="1030"/>
      <c r="G252" s="1030"/>
      <c r="H252" s="1030"/>
    </row>
    <row r="253" spans="1:8" x14ac:dyDescent="0.25">
      <c r="A253" s="1030"/>
      <c r="B253" s="1030"/>
      <c r="C253" s="1030"/>
      <c r="D253" s="1030"/>
      <c r="E253" s="1030"/>
      <c r="F253" s="1030"/>
      <c r="G253" s="1030"/>
      <c r="H253" s="1030"/>
    </row>
    <row r="254" spans="1:8" x14ac:dyDescent="0.25">
      <c r="A254" s="1030"/>
      <c r="B254" s="1030"/>
      <c r="C254" s="1030"/>
      <c r="D254" s="1030"/>
      <c r="E254" s="1030"/>
      <c r="F254" s="1030"/>
      <c r="G254" s="1030"/>
      <c r="H254" s="1030"/>
    </row>
    <row r="255" spans="1:8" x14ac:dyDescent="0.25">
      <c r="A255" s="1030"/>
      <c r="B255" s="1030"/>
      <c r="C255" s="1030"/>
      <c r="D255" s="1030"/>
      <c r="E255" s="1030"/>
      <c r="F255" s="1030"/>
      <c r="G255" s="1030"/>
      <c r="H255" s="1030"/>
    </row>
    <row r="256" spans="1:8" x14ac:dyDescent="0.25">
      <c r="A256" s="1030"/>
      <c r="B256" s="1030"/>
      <c r="C256" s="1030"/>
      <c r="D256" s="1030"/>
      <c r="E256" s="1030"/>
      <c r="F256" s="1030"/>
      <c r="G256" s="1030"/>
      <c r="H256" s="1030"/>
    </row>
    <row r="257" spans="1:8" x14ac:dyDescent="0.25">
      <c r="A257" s="1030"/>
      <c r="B257" s="1030"/>
      <c r="C257" s="1030"/>
      <c r="D257" s="1030"/>
      <c r="E257" s="1030"/>
      <c r="F257" s="1030"/>
      <c r="G257" s="1030"/>
      <c r="H257" s="1030"/>
    </row>
    <row r="258" spans="1:8" x14ac:dyDescent="0.25">
      <c r="A258" s="1030"/>
      <c r="B258" s="1030"/>
      <c r="C258" s="1030"/>
      <c r="D258" s="1030"/>
      <c r="E258" s="1030"/>
      <c r="F258" s="1030"/>
      <c r="G258" s="1030"/>
      <c r="H258" s="1030"/>
    </row>
    <row r="259" spans="1:8" x14ac:dyDescent="0.25">
      <c r="A259" s="1030"/>
      <c r="B259" s="1030"/>
      <c r="C259" s="1030"/>
      <c r="D259" s="1030"/>
      <c r="E259" s="1030"/>
      <c r="F259" s="1030"/>
      <c r="G259" s="1030"/>
      <c r="H259" s="1030"/>
    </row>
    <row r="260" spans="1:8" x14ac:dyDescent="0.25">
      <c r="A260" s="1030"/>
      <c r="B260" s="1030"/>
      <c r="C260" s="1030"/>
      <c r="D260" s="1030"/>
      <c r="E260" s="1030"/>
      <c r="F260" s="1030"/>
      <c r="G260" s="1030"/>
      <c r="H260" s="1030"/>
    </row>
    <row r="261" spans="1:8" x14ac:dyDescent="0.25">
      <c r="A261" s="1030"/>
      <c r="B261" s="1030"/>
      <c r="C261" s="1030"/>
      <c r="D261" s="1030"/>
      <c r="E261" s="1030"/>
      <c r="F261" s="1030"/>
      <c r="G261" s="1030"/>
      <c r="H261" s="1030"/>
    </row>
    <row r="262" spans="1:8" ht="15.75" x14ac:dyDescent="0.25">
      <c r="A262" s="1113"/>
      <c r="B262" s="1113"/>
      <c r="C262" s="1113"/>
      <c r="D262" s="1113"/>
      <c r="E262" s="1113"/>
      <c r="F262" s="1113"/>
      <c r="G262" s="1113"/>
      <c r="H262" s="1113"/>
    </row>
    <row r="263" spans="1:8" ht="15.75" x14ac:dyDescent="0.25">
      <c r="A263" s="1114"/>
      <c r="B263" s="1114"/>
      <c r="C263" s="1114"/>
      <c r="D263" s="1114"/>
      <c r="E263" s="1114"/>
      <c r="F263" s="1114"/>
      <c r="G263" s="1114"/>
      <c r="H263" s="1114"/>
    </row>
    <row r="264" spans="1:8" x14ac:dyDescent="0.25">
      <c r="A264" s="1030"/>
      <c r="B264" s="1030"/>
      <c r="C264" s="1030"/>
      <c r="D264" s="1030"/>
      <c r="E264" s="1030"/>
      <c r="F264" s="1030"/>
      <c r="G264" s="1030"/>
      <c r="H264" s="1030"/>
    </row>
    <row r="265" spans="1:8" x14ac:dyDescent="0.25">
      <c r="A265" s="1030"/>
      <c r="B265" s="1030"/>
      <c r="C265" s="1030"/>
      <c r="D265" s="1030"/>
      <c r="E265" s="1030"/>
      <c r="F265" s="1030"/>
      <c r="G265" s="1030"/>
      <c r="H265" s="1030"/>
    </row>
    <row r="266" spans="1:8" x14ac:dyDescent="0.25">
      <c r="A266" s="1030"/>
      <c r="B266" s="1030"/>
      <c r="C266" s="1030"/>
      <c r="D266" s="1030"/>
      <c r="E266" s="1030"/>
      <c r="F266" s="1030"/>
      <c r="G266" s="1030"/>
      <c r="H266" s="1030"/>
    </row>
    <row r="267" spans="1:8" x14ac:dyDescent="0.25">
      <c r="A267" s="736" t="s">
        <v>534</v>
      </c>
      <c r="B267" s="736"/>
      <c r="C267" s="736"/>
      <c r="D267" s="736"/>
      <c r="E267" s="736"/>
      <c r="F267" s="736"/>
      <c r="G267" s="736"/>
      <c r="H267" s="736"/>
    </row>
    <row r="268" spans="1:8" x14ac:dyDescent="0.25">
      <c r="A268" s="1111"/>
      <c r="B268" s="1023"/>
      <c r="C268" s="1023"/>
      <c r="D268" s="1023"/>
      <c r="E268" s="1023"/>
      <c r="F268" s="1023"/>
      <c r="G268" s="1023"/>
      <c r="H268" s="1023"/>
    </row>
    <row r="269" spans="1:8" x14ac:dyDescent="0.25">
      <c r="A269" s="1030"/>
      <c r="B269" s="1030"/>
      <c r="C269" s="1030"/>
      <c r="D269" s="1030"/>
      <c r="E269" s="1030"/>
      <c r="F269" s="1030"/>
      <c r="G269" s="1030"/>
      <c r="H269" s="1030"/>
    </row>
    <row r="270" spans="1:8" x14ac:dyDescent="0.25">
      <c r="A270" s="1077" t="s">
        <v>829</v>
      </c>
      <c r="B270" s="1077"/>
      <c r="C270" s="1077"/>
      <c r="D270" s="1077"/>
      <c r="E270" s="1077"/>
      <c r="F270" s="1077"/>
      <c r="G270" s="1077"/>
      <c r="H270" s="1077"/>
    </row>
    <row r="271" spans="1:8" x14ac:dyDescent="0.25">
      <c r="A271" s="1077"/>
      <c r="B271" s="1077"/>
      <c r="C271" s="1077"/>
      <c r="D271" s="1077"/>
      <c r="E271" s="1077"/>
      <c r="F271" s="1077"/>
      <c r="G271" s="1077"/>
      <c r="H271" s="1077"/>
    </row>
    <row r="272" spans="1:8" x14ac:dyDescent="0.25">
      <c r="A272" s="1030"/>
      <c r="B272" s="1030"/>
      <c r="C272" s="1030"/>
      <c r="D272" s="1030"/>
      <c r="E272" s="1030"/>
      <c r="F272" s="1030"/>
      <c r="G272" s="1030"/>
      <c r="H272" s="1030"/>
    </row>
    <row r="273" spans="1:8" x14ac:dyDescent="0.25">
      <c r="A273" s="1077" t="s">
        <v>535</v>
      </c>
      <c r="B273" s="1077"/>
      <c r="C273" s="1077"/>
      <c r="D273" s="1077"/>
      <c r="E273" s="1077"/>
      <c r="F273" s="1077"/>
      <c r="G273" s="1077"/>
      <c r="H273" s="1077"/>
    </row>
    <row r="274" spans="1:8" x14ac:dyDescent="0.25">
      <c r="A274" s="1077"/>
      <c r="B274" s="1077"/>
      <c r="C274" s="1077"/>
      <c r="D274" s="1077"/>
      <c r="E274" s="1077"/>
      <c r="F274" s="1077"/>
      <c r="G274" s="1077"/>
      <c r="H274" s="1077"/>
    </row>
    <row r="275" spans="1:8" x14ac:dyDescent="0.25">
      <c r="A275" s="1077"/>
      <c r="B275" s="1077"/>
      <c r="C275" s="1077"/>
      <c r="D275" s="1077"/>
      <c r="E275" s="1077"/>
      <c r="F275" s="1077"/>
      <c r="G275" s="1077"/>
      <c r="H275" s="1077"/>
    </row>
    <row r="277" spans="1:8" ht="75" customHeight="1" x14ac:dyDescent="0.25">
      <c r="A277" s="1107" t="s">
        <v>536</v>
      </c>
      <c r="B277" s="1108"/>
      <c r="C277" s="40" t="s">
        <v>537</v>
      </c>
      <c r="D277" s="127" t="s">
        <v>538</v>
      </c>
      <c r="E277" s="127" t="s">
        <v>539</v>
      </c>
      <c r="F277" s="127" t="s">
        <v>540</v>
      </c>
      <c r="G277" s="127" t="s">
        <v>541</v>
      </c>
      <c r="H277" s="127" t="s">
        <v>542</v>
      </c>
    </row>
    <row r="278" spans="1:8" x14ac:dyDescent="0.25">
      <c r="A278" s="1109"/>
      <c r="B278" s="1110"/>
      <c r="C278" s="612"/>
      <c r="D278" s="613"/>
      <c r="E278" s="613"/>
      <c r="F278" s="613"/>
      <c r="G278" s="613"/>
      <c r="H278" s="613"/>
    </row>
    <row r="279" spans="1:8" x14ac:dyDescent="0.25">
      <c r="A279" s="1109"/>
      <c r="B279" s="1110"/>
      <c r="C279" s="612"/>
      <c r="D279" s="613"/>
      <c r="E279" s="613"/>
      <c r="F279" s="613"/>
      <c r="G279" s="613"/>
      <c r="H279" s="613"/>
    </row>
    <row r="280" spans="1:8" x14ac:dyDescent="0.25">
      <c r="A280" s="1109"/>
      <c r="B280" s="1110"/>
      <c r="C280" s="612"/>
      <c r="D280" s="613"/>
      <c r="E280" s="613"/>
      <c r="F280" s="613"/>
      <c r="G280" s="613"/>
      <c r="H280" s="613"/>
    </row>
    <row r="281" spans="1:8" x14ac:dyDescent="0.25">
      <c r="A281" s="1109"/>
      <c r="B281" s="1110"/>
      <c r="C281" s="612"/>
      <c r="D281" s="613"/>
      <c r="E281" s="613"/>
      <c r="F281" s="613"/>
      <c r="G281" s="613"/>
      <c r="H281" s="613"/>
    </row>
    <row r="282" spans="1:8" x14ac:dyDescent="0.25">
      <c r="A282" s="1109"/>
      <c r="B282" s="1110"/>
      <c r="C282" s="612"/>
      <c r="D282" s="613"/>
      <c r="E282" s="613"/>
      <c r="F282" s="613"/>
      <c r="G282" s="613"/>
      <c r="H282" s="613"/>
    </row>
    <row r="283" spans="1:8" x14ac:dyDescent="0.25">
      <c r="A283" s="1109"/>
      <c r="B283" s="1110"/>
      <c r="C283" s="612"/>
      <c r="D283" s="613"/>
      <c r="E283" s="613"/>
      <c r="F283" s="613"/>
      <c r="G283" s="613"/>
      <c r="H283" s="613"/>
    </row>
    <row r="284" spans="1:8" x14ac:dyDescent="0.25">
      <c r="A284" s="1030"/>
      <c r="B284" s="1030"/>
      <c r="C284" s="1030"/>
      <c r="D284" s="1030"/>
      <c r="E284" s="1030"/>
      <c r="F284" s="1030"/>
      <c r="G284" s="1030"/>
      <c r="H284" s="1030"/>
    </row>
    <row r="285" spans="1:8" x14ac:dyDescent="0.25">
      <c r="A285" s="1030"/>
      <c r="B285" s="1030"/>
      <c r="C285" s="1030"/>
      <c r="D285" s="1030"/>
      <c r="E285" s="1030"/>
      <c r="F285" s="1030"/>
      <c r="G285" s="1030"/>
      <c r="H285" s="1030"/>
    </row>
    <row r="286" spans="1:8" x14ac:dyDescent="0.25">
      <c r="A286" s="1030"/>
      <c r="B286" s="1030"/>
      <c r="C286" s="1030"/>
      <c r="D286" s="1030"/>
      <c r="E286" s="1030"/>
      <c r="F286" s="1030"/>
      <c r="G286" s="1030"/>
      <c r="H286" s="1030"/>
    </row>
    <row r="287" spans="1:8" x14ac:dyDescent="0.25">
      <c r="A287" s="1030"/>
      <c r="B287" s="1030"/>
      <c r="C287" s="1030"/>
      <c r="D287" s="1030"/>
      <c r="E287" s="1030"/>
      <c r="F287" s="1030"/>
      <c r="G287" s="1030"/>
      <c r="H287" s="1030"/>
    </row>
    <row r="288" spans="1:8" x14ac:dyDescent="0.25">
      <c r="A288" s="1030"/>
      <c r="B288" s="1030"/>
      <c r="C288" s="1030"/>
      <c r="D288" s="1030"/>
      <c r="E288" s="1030"/>
      <c r="F288" s="1030"/>
      <c r="G288" s="1030"/>
      <c r="H288" s="1030"/>
    </row>
    <row r="289" spans="1:8" x14ac:dyDescent="0.25">
      <c r="A289" s="1030"/>
      <c r="B289" s="1030"/>
      <c r="C289" s="1030"/>
      <c r="D289" s="1030"/>
      <c r="E289" s="1030"/>
      <c r="F289" s="1030"/>
      <c r="G289" s="1030"/>
      <c r="H289" s="1030"/>
    </row>
    <row r="290" spans="1:8" x14ac:dyDescent="0.25">
      <c r="A290" s="1030"/>
      <c r="B290" s="1030"/>
      <c r="C290" s="1030"/>
      <c r="D290" s="1030"/>
      <c r="E290" s="1030"/>
      <c r="F290" s="1030"/>
      <c r="G290" s="1030"/>
      <c r="H290" s="1030"/>
    </row>
    <row r="291" spans="1:8" x14ac:dyDescent="0.25">
      <c r="A291" s="1030"/>
      <c r="B291" s="1030"/>
      <c r="C291" s="1030"/>
      <c r="D291" s="1030"/>
      <c r="E291" s="1030"/>
      <c r="F291" s="1030"/>
      <c r="G291" s="1030"/>
      <c r="H291" s="1030"/>
    </row>
    <row r="292" spans="1:8" x14ac:dyDescent="0.25">
      <c r="A292" s="1030"/>
      <c r="B292" s="1030"/>
      <c r="C292" s="1030"/>
      <c r="D292" s="1030"/>
      <c r="E292" s="1030"/>
      <c r="F292" s="1030"/>
      <c r="G292" s="1030"/>
      <c r="H292" s="1030"/>
    </row>
    <row r="293" spans="1:8" x14ac:dyDescent="0.25">
      <c r="A293" s="1035" t="str">
        <f>A237</f>
        <v>For PQR Trading Company,</v>
      </c>
      <c r="B293" s="1035"/>
      <c r="C293" s="1035"/>
      <c r="D293" s="1035"/>
      <c r="E293" s="1035"/>
      <c r="F293" s="1035"/>
      <c r="G293" s="1035"/>
      <c r="H293" s="1035"/>
    </row>
    <row r="294" spans="1:8" x14ac:dyDescent="0.25">
      <c r="A294" s="1035"/>
      <c r="B294" s="1035"/>
      <c r="C294" s="1035"/>
      <c r="D294" s="1035"/>
      <c r="E294" s="1035"/>
      <c r="F294" s="1035"/>
      <c r="G294" s="1035"/>
      <c r="H294" s="1035"/>
    </row>
    <row r="295" spans="1:8" x14ac:dyDescent="0.25">
      <c r="A295" s="1035"/>
      <c r="B295" s="1035"/>
      <c r="C295" s="1035"/>
      <c r="D295" s="1035"/>
      <c r="E295" s="1035"/>
      <c r="F295" s="1035"/>
      <c r="G295" s="1035"/>
      <c r="H295" s="1035"/>
    </row>
    <row r="296" spans="1:8" x14ac:dyDescent="0.25">
      <c r="A296" s="1035"/>
      <c r="B296" s="1035"/>
      <c r="C296" s="1035"/>
      <c r="D296" s="1035"/>
      <c r="E296" s="1035"/>
      <c r="F296" s="1035"/>
      <c r="G296" s="1035"/>
      <c r="H296" s="1035"/>
    </row>
    <row r="297" spans="1:8" x14ac:dyDescent="0.25">
      <c r="A297" s="1035" t="str">
        <f>A241</f>
        <v>Veer Kashyap</v>
      </c>
      <c r="B297" s="1035"/>
      <c r="C297" s="1035"/>
      <c r="D297" s="1035"/>
      <c r="E297" s="1035"/>
      <c r="F297" s="1035"/>
      <c r="G297" s="1035"/>
      <c r="H297" s="1035"/>
    </row>
    <row r="298" spans="1:8" x14ac:dyDescent="0.25">
      <c r="A298" s="1035" t="str">
        <f>A242</f>
        <v>(Director)</v>
      </c>
      <c r="B298" s="1035"/>
      <c r="C298" s="1035"/>
      <c r="D298" s="1035"/>
      <c r="E298" s="1035"/>
      <c r="F298" s="1035"/>
      <c r="G298" s="1035"/>
      <c r="H298" s="1035"/>
    </row>
    <row r="299" spans="1:8" x14ac:dyDescent="0.25">
      <c r="A299" s="1030"/>
      <c r="B299" s="1030"/>
      <c r="C299" s="1030"/>
      <c r="D299" s="1030"/>
      <c r="E299" s="1030"/>
      <c r="F299" s="1030"/>
      <c r="G299" s="1030"/>
      <c r="H299" s="1030"/>
    </row>
    <row r="300" spans="1:8" x14ac:dyDescent="0.25">
      <c r="A300" s="1030"/>
      <c r="B300" s="1030"/>
      <c r="C300" s="1030"/>
      <c r="D300" s="1030"/>
      <c r="E300" s="1030"/>
      <c r="F300" s="1030"/>
      <c r="G300" s="1030"/>
      <c r="H300" s="1030"/>
    </row>
    <row r="301" spans="1:8" x14ac:dyDescent="0.25">
      <c r="A301" s="1030"/>
      <c r="B301" s="1030"/>
      <c r="C301" s="1030"/>
      <c r="D301" s="1030"/>
      <c r="E301" s="1030"/>
      <c r="F301" s="1030"/>
      <c r="G301" s="1030"/>
      <c r="H301" s="1030"/>
    </row>
    <row r="302" spans="1:8" x14ac:dyDescent="0.25">
      <c r="A302" s="1030"/>
      <c r="B302" s="1030"/>
      <c r="C302" s="1030"/>
      <c r="D302" s="1030"/>
      <c r="E302" s="1030"/>
      <c r="F302" s="1030"/>
      <c r="G302" s="1030"/>
      <c r="H302" s="1030"/>
    </row>
    <row r="303" spans="1:8" ht="18.75" x14ac:dyDescent="0.3">
      <c r="A303" s="1069"/>
      <c r="B303" s="1069"/>
      <c r="C303" s="1069"/>
      <c r="D303" s="1069"/>
      <c r="E303" s="1069"/>
      <c r="F303" s="1069"/>
      <c r="G303" s="1069"/>
      <c r="H303" s="1069"/>
    </row>
    <row r="304" spans="1:8" ht="15.75" x14ac:dyDescent="0.25">
      <c r="A304" s="1114"/>
      <c r="B304" s="1114"/>
      <c r="C304" s="1114"/>
      <c r="D304" s="1114"/>
      <c r="E304" s="1114"/>
      <c r="F304" s="1114"/>
      <c r="G304" s="1114"/>
      <c r="H304" s="1114"/>
    </row>
    <row r="305" spans="1:10" x14ac:dyDescent="0.25">
      <c r="A305" s="1030"/>
      <c r="B305" s="1030"/>
      <c r="C305" s="1030"/>
      <c r="D305" s="1030"/>
      <c r="E305" s="1030"/>
      <c r="F305" s="1030"/>
      <c r="G305" s="1030"/>
      <c r="H305" s="1030"/>
    </row>
    <row r="306" spans="1:10" x14ac:dyDescent="0.25">
      <c r="A306" s="1030"/>
      <c r="B306" s="1030"/>
      <c r="C306" s="1030"/>
      <c r="D306" s="1030"/>
      <c r="E306" s="1030"/>
      <c r="F306" s="1030"/>
      <c r="G306" s="1030"/>
      <c r="H306" s="1030"/>
    </row>
    <row r="307" spans="1:10" x14ac:dyDescent="0.25">
      <c r="A307" s="1030"/>
      <c r="B307" s="1030"/>
      <c r="C307" s="1030"/>
      <c r="D307" s="1030"/>
      <c r="E307" s="1030"/>
      <c r="F307" s="1030"/>
      <c r="G307" s="1030"/>
      <c r="H307" s="1030"/>
    </row>
    <row r="308" spans="1:10" x14ac:dyDescent="0.25">
      <c r="A308" s="736" t="s">
        <v>543</v>
      </c>
      <c r="B308" s="736"/>
      <c r="C308" s="736"/>
      <c r="D308" s="736"/>
      <c r="E308" s="736"/>
      <c r="F308" s="736"/>
      <c r="G308" s="736"/>
      <c r="H308" s="736"/>
    </row>
    <row r="309" spans="1:10" x14ac:dyDescent="0.25">
      <c r="A309" s="1023"/>
      <c r="B309" s="1023"/>
      <c r="C309" s="1023"/>
      <c r="D309" s="1023"/>
      <c r="E309" s="1023"/>
      <c r="F309" s="1023"/>
      <c r="G309" s="1023"/>
      <c r="H309" s="1023"/>
    </row>
    <row r="310" spans="1:10" x14ac:dyDescent="0.25">
      <c r="A310" s="1030"/>
      <c r="B310" s="1030"/>
      <c r="C310" s="1030"/>
      <c r="D310" s="1030"/>
      <c r="E310" s="1030"/>
      <c r="F310" s="1030"/>
      <c r="G310" s="1030"/>
      <c r="H310" s="1030"/>
    </row>
    <row r="311" spans="1:10" x14ac:dyDescent="0.25">
      <c r="A311" s="1077" t="s">
        <v>830</v>
      </c>
      <c r="B311" s="1077"/>
      <c r="C311" s="1077"/>
      <c r="D311" s="1077"/>
      <c r="E311" s="1077"/>
      <c r="F311" s="1077"/>
      <c r="G311" s="1077"/>
      <c r="H311" s="1077"/>
      <c r="J311" s="608"/>
    </row>
    <row r="312" spans="1:10" x14ac:dyDescent="0.25">
      <c r="A312" s="1077"/>
      <c r="B312" s="1077"/>
      <c r="C312" s="1077"/>
      <c r="D312" s="1077"/>
      <c r="E312" s="1077"/>
      <c r="F312" s="1077"/>
      <c r="G312" s="1077"/>
      <c r="H312" s="1077"/>
      <c r="J312" s="608"/>
    </row>
    <row r="313" spans="1:10" x14ac:dyDescent="0.25">
      <c r="A313" s="1058"/>
      <c r="B313" s="1058"/>
      <c r="C313" s="1058"/>
      <c r="D313" s="1058"/>
      <c r="E313" s="1058"/>
      <c r="F313" s="1058"/>
      <c r="G313" s="1058"/>
      <c r="H313" s="1058"/>
    </row>
    <row r="314" spans="1:10" x14ac:dyDescent="0.25">
      <c r="A314" s="1077" t="s">
        <v>545</v>
      </c>
      <c r="B314" s="1077"/>
      <c r="C314" s="1077"/>
      <c r="D314" s="1077"/>
      <c r="E314" s="1077"/>
      <c r="F314" s="1077"/>
      <c r="G314" s="1077"/>
      <c r="H314" s="1077"/>
    </row>
    <row r="315" spans="1:10" x14ac:dyDescent="0.25">
      <c r="A315" s="1077"/>
      <c r="B315" s="1077"/>
      <c r="C315" s="1077"/>
      <c r="D315" s="1077"/>
      <c r="E315" s="1077"/>
      <c r="F315" s="1077"/>
      <c r="G315" s="1077"/>
      <c r="H315" s="1077"/>
    </row>
    <row r="316" spans="1:10" x14ac:dyDescent="0.25">
      <c r="A316" s="1030"/>
      <c r="B316" s="1030"/>
      <c r="C316" s="1030"/>
      <c r="D316" s="1030"/>
      <c r="E316" s="1030"/>
      <c r="F316" s="1030"/>
      <c r="G316" s="1030"/>
      <c r="H316" s="1030"/>
    </row>
    <row r="317" spans="1:10" ht="90" x14ac:dyDescent="0.25">
      <c r="A317" s="1115" t="s">
        <v>536</v>
      </c>
      <c r="B317" s="1115"/>
      <c r="C317" s="127" t="s">
        <v>537</v>
      </c>
      <c r="D317" s="127" t="s">
        <v>538</v>
      </c>
      <c r="E317" s="127" t="s">
        <v>539</v>
      </c>
      <c r="F317" s="127" t="s">
        <v>546</v>
      </c>
      <c r="G317" s="127" t="s">
        <v>541</v>
      </c>
      <c r="H317" s="127" t="s">
        <v>542</v>
      </c>
    </row>
    <row r="318" spans="1:10" x14ac:dyDescent="0.25">
      <c r="A318" s="1116"/>
      <c r="B318" s="1116"/>
      <c r="C318" s="613"/>
      <c r="D318" s="613"/>
      <c r="E318" s="613"/>
      <c r="F318" s="613"/>
      <c r="G318" s="613"/>
      <c r="H318" s="613"/>
    </row>
    <row r="319" spans="1:10" x14ac:dyDescent="0.25">
      <c r="A319" s="1116"/>
      <c r="B319" s="1116"/>
      <c r="C319" s="613"/>
      <c r="D319" s="613"/>
      <c r="E319" s="613"/>
      <c r="F319" s="613"/>
      <c r="G319" s="613"/>
      <c r="H319" s="613"/>
    </row>
    <row r="320" spans="1:10" x14ac:dyDescent="0.25">
      <c r="A320" s="1116"/>
      <c r="B320" s="1116"/>
      <c r="C320" s="613"/>
      <c r="D320" s="613"/>
      <c r="E320" s="613"/>
      <c r="F320" s="613"/>
      <c r="G320" s="613"/>
      <c r="H320" s="613"/>
    </row>
    <row r="321" spans="1:8" x14ac:dyDescent="0.25">
      <c r="A321" s="1116"/>
      <c r="B321" s="1116"/>
      <c r="C321" s="613"/>
      <c r="D321" s="613"/>
      <c r="E321" s="613"/>
      <c r="F321" s="613"/>
      <c r="G321" s="613"/>
      <c r="H321" s="613"/>
    </row>
    <row r="322" spans="1:8" x14ac:dyDescent="0.25">
      <c r="A322" s="1116"/>
      <c r="B322" s="1116"/>
      <c r="C322" s="613"/>
      <c r="D322" s="613"/>
      <c r="E322" s="613"/>
      <c r="F322" s="613"/>
      <c r="G322" s="613"/>
      <c r="H322" s="613"/>
    </row>
    <row r="323" spans="1:8" x14ac:dyDescent="0.25">
      <c r="A323" s="1116"/>
      <c r="B323" s="1116"/>
      <c r="C323" s="613"/>
      <c r="D323" s="613"/>
      <c r="E323" s="613"/>
      <c r="F323" s="613"/>
      <c r="G323" s="613"/>
      <c r="H323" s="613"/>
    </row>
    <row r="324" spans="1:8" x14ac:dyDescent="0.25">
      <c r="A324" s="1030"/>
      <c r="B324" s="1030"/>
      <c r="C324" s="1030"/>
      <c r="D324" s="1030"/>
      <c r="E324" s="1030"/>
      <c r="F324" s="1030"/>
      <c r="G324" s="1030"/>
      <c r="H324" s="1030"/>
    </row>
    <row r="325" spans="1:8" x14ac:dyDescent="0.25">
      <c r="A325" s="1030"/>
      <c r="B325" s="1030"/>
      <c r="C325" s="1030"/>
      <c r="D325" s="1030"/>
      <c r="E325" s="1030"/>
      <c r="F325" s="1030"/>
      <c r="G325" s="1030"/>
      <c r="H325" s="1030"/>
    </row>
    <row r="332" spans="1:8" x14ac:dyDescent="0.25">
      <c r="A332" s="1030"/>
      <c r="B332" s="1030"/>
      <c r="C332" s="1030"/>
      <c r="D332" s="1030"/>
      <c r="E332" s="1030"/>
      <c r="F332" s="1030"/>
      <c r="G332" s="1030"/>
      <c r="H332" s="1030"/>
    </row>
    <row r="333" spans="1:8" x14ac:dyDescent="0.25">
      <c r="A333" s="1035" t="str">
        <f>A293</f>
        <v>For PQR Trading Company,</v>
      </c>
      <c r="B333" s="1035"/>
      <c r="C333" s="1035"/>
      <c r="D333" s="1035"/>
      <c r="E333" s="1035"/>
      <c r="F333" s="1035"/>
      <c r="G333" s="1035"/>
      <c r="H333" s="1035"/>
    </row>
    <row r="334" spans="1:8" x14ac:dyDescent="0.25">
      <c r="A334" s="1035"/>
      <c r="B334" s="1035"/>
      <c r="C334" s="1035"/>
      <c r="D334" s="1035"/>
      <c r="E334" s="1035"/>
      <c r="F334" s="1035"/>
      <c r="G334" s="1035"/>
      <c r="H334" s="1035"/>
    </row>
    <row r="335" spans="1:8" x14ac:dyDescent="0.25">
      <c r="A335" s="1035"/>
      <c r="B335" s="1035"/>
      <c r="C335" s="1035"/>
      <c r="D335" s="1035"/>
      <c r="E335" s="1035"/>
      <c r="F335" s="1035"/>
      <c r="G335" s="1035"/>
      <c r="H335" s="1035"/>
    </row>
    <row r="336" spans="1:8" x14ac:dyDescent="0.25">
      <c r="A336" s="1035"/>
      <c r="B336" s="1035"/>
      <c r="C336" s="1035"/>
      <c r="D336" s="1035"/>
      <c r="E336" s="1035"/>
      <c r="F336" s="1035"/>
      <c r="G336" s="1035"/>
      <c r="H336" s="1035"/>
    </row>
    <row r="337" spans="1:8" x14ac:dyDescent="0.25">
      <c r="A337" s="1035" t="str">
        <f>A297</f>
        <v>Veer Kashyap</v>
      </c>
      <c r="B337" s="1035"/>
      <c r="C337" s="1035"/>
      <c r="D337" s="1035"/>
      <c r="E337" s="1035"/>
      <c r="F337" s="1035"/>
      <c r="G337" s="1035"/>
      <c r="H337" s="1035"/>
    </row>
    <row r="338" spans="1:8" x14ac:dyDescent="0.25">
      <c r="A338" s="1035" t="str">
        <f>A298</f>
        <v>(Director)</v>
      </c>
      <c r="B338" s="1035"/>
      <c r="C338" s="1035"/>
      <c r="D338" s="1035"/>
      <c r="E338" s="1035"/>
      <c r="F338" s="1035"/>
      <c r="G338" s="1035"/>
      <c r="H338" s="1035"/>
    </row>
    <row r="339" spans="1:8" x14ac:dyDescent="0.25">
      <c r="A339" s="1030"/>
      <c r="B339" s="1030"/>
      <c r="C339" s="1030"/>
      <c r="D339" s="1030"/>
      <c r="E339" s="1030"/>
      <c r="F339" s="1030"/>
      <c r="G339" s="1030"/>
      <c r="H339" s="1030"/>
    </row>
    <row r="340" spans="1:8" x14ac:dyDescent="0.25">
      <c r="A340" s="1030"/>
      <c r="B340" s="1030"/>
      <c r="C340" s="1030"/>
      <c r="D340" s="1030"/>
      <c r="E340" s="1030"/>
      <c r="F340" s="1030"/>
      <c r="G340" s="1030"/>
      <c r="H340" s="1030"/>
    </row>
    <row r="341" spans="1:8" x14ac:dyDescent="0.25">
      <c r="A341" s="1030"/>
      <c r="B341" s="1030"/>
      <c r="C341" s="1030"/>
      <c r="D341" s="1030"/>
      <c r="E341" s="1030"/>
      <c r="F341" s="1030"/>
      <c r="G341" s="1030"/>
      <c r="H341" s="1030"/>
    </row>
    <row r="342" spans="1:8" x14ac:dyDescent="0.25">
      <c r="A342" s="1030"/>
      <c r="B342" s="1030"/>
      <c r="C342" s="1030"/>
      <c r="D342" s="1030"/>
      <c r="E342" s="1030"/>
      <c r="F342" s="1030"/>
      <c r="G342" s="1030"/>
      <c r="H342" s="1030"/>
    </row>
    <row r="343" spans="1:8" x14ac:dyDescent="0.25">
      <c r="A343" s="1030"/>
      <c r="B343" s="1030"/>
      <c r="C343" s="1030"/>
      <c r="D343" s="1030"/>
      <c r="E343" s="1030"/>
      <c r="F343" s="1030"/>
      <c r="G343" s="1030"/>
      <c r="H343" s="1030"/>
    </row>
    <row r="344" spans="1:8" ht="15.75" x14ac:dyDescent="0.25">
      <c r="A344" s="1114"/>
      <c r="B344" s="1114"/>
      <c r="C344" s="1114"/>
      <c r="D344" s="1114"/>
      <c r="E344" s="1114"/>
      <c r="F344" s="1114"/>
      <c r="G344" s="1114"/>
      <c r="H344" s="1114"/>
    </row>
    <row r="345" spans="1:8" x14ac:dyDescent="0.25">
      <c r="A345" s="1030"/>
      <c r="B345" s="1030"/>
      <c r="C345" s="1030"/>
      <c r="D345" s="1030"/>
      <c r="E345" s="1030"/>
      <c r="F345" s="1030"/>
      <c r="G345" s="1030"/>
      <c r="H345" s="1030"/>
    </row>
    <row r="346" spans="1:8" x14ac:dyDescent="0.25">
      <c r="A346" s="1030"/>
      <c r="B346" s="1030"/>
      <c r="C346" s="1030"/>
      <c r="D346" s="1030"/>
      <c r="E346" s="1030"/>
      <c r="F346" s="1030"/>
      <c r="G346" s="1030"/>
      <c r="H346" s="1030"/>
    </row>
    <row r="347" spans="1:8" x14ac:dyDescent="0.25">
      <c r="A347" s="1030"/>
      <c r="B347" s="1030"/>
      <c r="C347" s="1030"/>
      <c r="D347" s="1030"/>
      <c r="E347" s="1030"/>
      <c r="F347" s="1030"/>
      <c r="G347" s="1030"/>
      <c r="H347" s="1030"/>
    </row>
    <row r="348" spans="1:8" x14ac:dyDescent="0.25">
      <c r="A348" s="736" t="s">
        <v>544</v>
      </c>
      <c r="B348" s="736"/>
      <c r="C348" s="736"/>
      <c r="D348" s="736"/>
      <c r="E348" s="736"/>
      <c r="F348" s="736"/>
      <c r="G348" s="736"/>
      <c r="H348" s="736"/>
    </row>
    <row r="349" spans="1:8" x14ac:dyDescent="0.25">
      <c r="A349" s="1023"/>
      <c r="B349" s="1023"/>
      <c r="C349" s="1023"/>
      <c r="D349" s="1023"/>
      <c r="E349" s="1023"/>
      <c r="F349" s="1023"/>
      <c r="G349" s="1023"/>
      <c r="H349" s="1023"/>
    </row>
    <row r="350" spans="1:8" x14ac:dyDescent="0.25">
      <c r="A350" s="1030"/>
      <c r="B350" s="1030"/>
      <c r="C350" s="1030"/>
      <c r="D350" s="1030"/>
      <c r="E350" s="1030"/>
      <c r="F350" s="1030"/>
      <c r="G350" s="1030"/>
      <c r="H350" s="1030"/>
    </row>
    <row r="351" spans="1:8" x14ac:dyDescent="0.25">
      <c r="A351" s="1077" t="s">
        <v>831</v>
      </c>
      <c r="B351" s="1077"/>
      <c r="C351" s="1077"/>
      <c r="D351" s="1077"/>
      <c r="E351" s="1077"/>
      <c r="F351" s="1077"/>
      <c r="G351" s="1077"/>
      <c r="H351" s="1077"/>
    </row>
    <row r="352" spans="1:8" x14ac:dyDescent="0.25">
      <c r="A352" s="1077"/>
      <c r="B352" s="1077"/>
      <c r="C352" s="1077"/>
      <c r="D352" s="1077"/>
      <c r="E352" s="1077"/>
      <c r="F352" s="1077"/>
      <c r="G352" s="1077"/>
      <c r="H352" s="1077"/>
    </row>
    <row r="353" spans="1:8" x14ac:dyDescent="0.25">
      <c r="A353" s="1058"/>
      <c r="B353" s="1058"/>
      <c r="C353" s="1058"/>
      <c r="D353" s="1058"/>
      <c r="E353" s="1058"/>
      <c r="F353" s="1058"/>
      <c r="G353" s="1058"/>
      <c r="H353" s="1058"/>
    </row>
    <row r="354" spans="1:8" x14ac:dyDescent="0.25">
      <c r="A354" s="1077" t="s">
        <v>645</v>
      </c>
      <c r="B354" s="1077"/>
      <c r="C354" s="1077"/>
      <c r="D354" s="1077"/>
      <c r="E354" s="1077"/>
      <c r="F354" s="1077"/>
      <c r="G354" s="1077"/>
      <c r="H354" s="1077"/>
    </row>
    <row r="355" spans="1:8" x14ac:dyDescent="0.25">
      <c r="A355" s="1077"/>
      <c r="B355" s="1077"/>
      <c r="C355" s="1077"/>
      <c r="D355" s="1077"/>
      <c r="E355" s="1077"/>
      <c r="F355" s="1077"/>
      <c r="G355" s="1077"/>
      <c r="H355" s="1077"/>
    </row>
    <row r="356" spans="1:8" x14ac:dyDescent="0.25">
      <c r="A356" s="1030"/>
      <c r="B356" s="1030"/>
      <c r="C356" s="1030"/>
      <c r="D356" s="1030"/>
      <c r="E356" s="1030"/>
      <c r="F356" s="1030"/>
      <c r="G356" s="1030"/>
      <c r="H356" s="1030"/>
    </row>
    <row r="357" spans="1:8" ht="60" x14ac:dyDescent="0.25">
      <c r="A357" s="1107" t="s">
        <v>536</v>
      </c>
      <c r="B357" s="1118"/>
      <c r="C357" s="1108"/>
      <c r="D357" s="127" t="s">
        <v>537</v>
      </c>
      <c r="E357" s="127" t="s">
        <v>538</v>
      </c>
      <c r="F357" s="127" t="s">
        <v>539</v>
      </c>
      <c r="G357" s="127" t="s">
        <v>541</v>
      </c>
      <c r="H357" s="127" t="s">
        <v>542</v>
      </c>
    </row>
    <row r="358" spans="1:8" x14ac:dyDescent="0.25">
      <c r="A358" s="1109"/>
      <c r="B358" s="1117"/>
      <c r="C358" s="1110"/>
      <c r="D358" s="613"/>
      <c r="E358" s="613"/>
      <c r="F358" s="613"/>
      <c r="G358" s="613"/>
      <c r="H358" s="613"/>
    </row>
    <row r="359" spans="1:8" x14ac:dyDescent="0.25">
      <c r="A359" s="1109"/>
      <c r="B359" s="1117"/>
      <c r="C359" s="1110"/>
      <c r="D359" s="613"/>
      <c r="E359" s="613"/>
      <c r="F359" s="613"/>
      <c r="G359" s="613"/>
      <c r="H359" s="613"/>
    </row>
    <row r="360" spans="1:8" x14ac:dyDescent="0.25">
      <c r="A360" s="1109"/>
      <c r="B360" s="1117"/>
      <c r="C360" s="1110"/>
      <c r="D360" s="613"/>
      <c r="E360" s="613"/>
      <c r="F360" s="613"/>
      <c r="G360" s="613"/>
      <c r="H360" s="613"/>
    </row>
    <row r="361" spans="1:8" x14ac:dyDescent="0.25">
      <c r="A361" s="1109"/>
      <c r="B361" s="1117"/>
      <c r="C361" s="1110"/>
      <c r="D361" s="613"/>
      <c r="E361" s="613"/>
      <c r="F361" s="613"/>
      <c r="G361" s="613"/>
      <c r="H361" s="613"/>
    </row>
    <row r="362" spans="1:8" x14ac:dyDescent="0.25">
      <c r="A362" s="1109"/>
      <c r="B362" s="1117"/>
      <c r="C362" s="1110"/>
      <c r="D362" s="613"/>
      <c r="E362" s="613"/>
      <c r="F362" s="613"/>
      <c r="G362" s="613"/>
      <c r="H362" s="613"/>
    </row>
    <row r="363" spans="1:8" x14ac:dyDescent="0.25">
      <c r="A363" s="1109"/>
      <c r="B363" s="1117"/>
      <c r="C363" s="1110"/>
      <c r="D363" s="613"/>
      <c r="E363" s="613"/>
      <c r="F363" s="613"/>
      <c r="G363" s="613"/>
      <c r="H363" s="613"/>
    </row>
    <row r="364" spans="1:8" x14ac:dyDescent="0.25">
      <c r="A364" s="1030"/>
      <c r="B364" s="1030"/>
      <c r="C364" s="1030"/>
      <c r="D364" s="1030"/>
      <c r="E364" s="1030"/>
      <c r="F364" s="1030"/>
      <c r="G364" s="1030"/>
      <c r="H364" s="1030"/>
    </row>
    <row r="365" spans="1:8" x14ac:dyDescent="0.25">
      <c r="A365" s="1030"/>
      <c r="B365" s="1030"/>
      <c r="C365" s="1030"/>
      <c r="D365" s="1030"/>
      <c r="E365" s="1030"/>
      <c r="F365" s="1030"/>
      <c r="G365" s="1030"/>
      <c r="H365" s="1030"/>
    </row>
    <row r="366" spans="1:8" x14ac:dyDescent="0.25">
      <c r="A366" s="1030"/>
      <c r="B366" s="1030"/>
      <c r="C366" s="1030"/>
      <c r="D366" s="1030"/>
      <c r="E366" s="1030"/>
      <c r="F366" s="1030"/>
      <c r="G366" s="1030"/>
      <c r="H366" s="1030"/>
    </row>
    <row r="367" spans="1:8" x14ac:dyDescent="0.25">
      <c r="A367" s="1030"/>
      <c r="B367" s="1030"/>
      <c r="C367" s="1030"/>
      <c r="D367" s="1030"/>
      <c r="E367" s="1030"/>
      <c r="F367" s="1030"/>
      <c r="G367" s="1030"/>
      <c r="H367" s="1030"/>
    </row>
    <row r="368" spans="1:8" x14ac:dyDescent="0.25">
      <c r="A368" s="1030"/>
      <c r="B368" s="1030"/>
      <c r="C368" s="1030"/>
      <c r="D368" s="1030"/>
      <c r="E368" s="1030"/>
      <c r="F368" s="1030"/>
      <c r="G368" s="1030"/>
      <c r="H368" s="1030"/>
    </row>
    <row r="369" spans="1:8" x14ac:dyDescent="0.25">
      <c r="A369" s="1030"/>
      <c r="B369" s="1030"/>
      <c r="C369" s="1030"/>
      <c r="D369" s="1030"/>
      <c r="E369" s="1030"/>
      <c r="F369" s="1030"/>
      <c r="G369" s="1030"/>
      <c r="H369" s="1030"/>
    </row>
    <row r="370" spans="1:8" x14ac:dyDescent="0.25">
      <c r="A370" s="1030"/>
      <c r="B370" s="1030"/>
      <c r="C370" s="1030"/>
      <c r="D370" s="1030"/>
      <c r="E370" s="1030"/>
      <c r="F370" s="1030"/>
      <c r="G370" s="1030"/>
      <c r="H370" s="1030"/>
    </row>
    <row r="371" spans="1:8" x14ac:dyDescent="0.25">
      <c r="A371" s="1030"/>
      <c r="B371" s="1030"/>
      <c r="C371" s="1030"/>
      <c r="D371" s="1030"/>
      <c r="E371" s="1030"/>
      <c r="F371" s="1030"/>
      <c r="G371" s="1030"/>
      <c r="H371" s="1030"/>
    </row>
    <row r="374" spans="1:8" x14ac:dyDescent="0.25">
      <c r="A374" s="1030"/>
      <c r="B374" s="1030"/>
      <c r="C374" s="1030"/>
      <c r="D374" s="1030"/>
      <c r="E374" s="1030"/>
      <c r="F374" s="1030"/>
      <c r="G374" s="1030"/>
      <c r="H374" s="1030"/>
    </row>
    <row r="375" spans="1:8" x14ac:dyDescent="0.25">
      <c r="A375" s="1035" t="str">
        <f>A333</f>
        <v>For PQR Trading Company,</v>
      </c>
      <c r="B375" s="1035"/>
      <c r="C375" s="1035"/>
      <c r="D375" s="1035"/>
      <c r="E375" s="1035"/>
      <c r="F375" s="1035"/>
      <c r="G375" s="1035"/>
      <c r="H375" s="1035"/>
    </row>
    <row r="376" spans="1:8" x14ac:dyDescent="0.25">
      <c r="A376" s="1030"/>
      <c r="B376" s="1030"/>
      <c r="C376" s="1030"/>
      <c r="D376" s="1030"/>
      <c r="E376" s="1030"/>
      <c r="F376" s="1030"/>
      <c r="G376" s="1030"/>
      <c r="H376" s="1030"/>
    </row>
    <row r="377" spans="1:8" x14ac:dyDescent="0.25">
      <c r="A377" s="1030"/>
      <c r="B377" s="1030"/>
      <c r="C377" s="1030"/>
      <c r="D377" s="1030"/>
      <c r="E377" s="1030"/>
      <c r="F377" s="1030"/>
      <c r="G377" s="1030"/>
      <c r="H377" s="1030"/>
    </row>
    <row r="378" spans="1:8" x14ac:dyDescent="0.25">
      <c r="A378" s="1030"/>
      <c r="B378" s="1030"/>
      <c r="C378" s="1030"/>
      <c r="D378" s="1030"/>
      <c r="E378" s="1030"/>
      <c r="F378" s="1030"/>
      <c r="G378" s="1030"/>
      <c r="H378" s="1030"/>
    </row>
    <row r="379" spans="1:8" x14ac:dyDescent="0.25">
      <c r="A379" s="1035" t="str">
        <f>A337</f>
        <v>Veer Kashyap</v>
      </c>
      <c r="B379" s="1035"/>
      <c r="C379" s="1035"/>
      <c r="D379" s="1035"/>
      <c r="E379" s="1035"/>
      <c r="F379" s="1035"/>
      <c r="G379" s="1035"/>
      <c r="H379" s="1035"/>
    </row>
    <row r="380" spans="1:8" x14ac:dyDescent="0.25">
      <c r="A380" s="1035" t="str">
        <f>A338</f>
        <v>(Director)</v>
      </c>
      <c r="B380" s="1035"/>
      <c r="C380" s="1035"/>
      <c r="D380" s="1035"/>
      <c r="E380" s="1035"/>
      <c r="F380" s="1035"/>
      <c r="G380" s="1035"/>
      <c r="H380" s="1035"/>
    </row>
    <row r="381" spans="1:8" x14ac:dyDescent="0.25">
      <c r="A381" s="1030"/>
      <c r="B381" s="1030"/>
      <c r="C381" s="1030"/>
      <c r="D381" s="1030"/>
      <c r="E381" s="1030"/>
      <c r="F381" s="1030"/>
      <c r="G381" s="1030"/>
      <c r="H381" s="1030"/>
    </row>
    <row r="382" spans="1:8" x14ac:dyDescent="0.25">
      <c r="A382" s="1030"/>
      <c r="B382" s="1030"/>
      <c r="C382" s="1030"/>
      <c r="D382" s="1030"/>
      <c r="E382" s="1030"/>
      <c r="F382" s="1030"/>
      <c r="G382" s="1030"/>
      <c r="H382" s="1030"/>
    </row>
    <row r="384" spans="1:8" x14ac:dyDescent="0.25">
      <c r="A384" s="1030"/>
      <c r="B384" s="1030"/>
      <c r="C384" s="1030"/>
      <c r="D384" s="1030"/>
      <c r="E384" s="1030"/>
      <c r="F384" s="1030"/>
      <c r="G384" s="1030"/>
      <c r="H384" s="1030"/>
    </row>
    <row r="385" spans="1:8" x14ac:dyDescent="0.25">
      <c r="A385" s="1030"/>
      <c r="B385" s="1030"/>
      <c r="C385" s="1030"/>
      <c r="D385" s="1030"/>
      <c r="E385" s="1030"/>
      <c r="F385" s="1030"/>
      <c r="G385" s="1030"/>
      <c r="H385" s="1030"/>
    </row>
    <row r="386" spans="1:8" x14ac:dyDescent="0.25">
      <c r="A386" s="1030"/>
      <c r="B386" s="1030"/>
      <c r="C386" s="1030"/>
      <c r="D386" s="1030"/>
      <c r="E386" s="1030"/>
      <c r="F386" s="1030"/>
      <c r="G386" s="1030"/>
      <c r="H386" s="1030"/>
    </row>
    <row r="388" spans="1:8" x14ac:dyDescent="0.25">
      <c r="A388" s="1030"/>
      <c r="B388" s="1030"/>
      <c r="C388" s="1030"/>
      <c r="D388" s="1030"/>
      <c r="E388" s="1030"/>
      <c r="F388" s="1030"/>
      <c r="G388" s="1030"/>
      <c r="H388" s="1030"/>
    </row>
    <row r="389" spans="1:8" x14ac:dyDescent="0.25">
      <c r="A389" s="1030"/>
      <c r="B389" s="1030"/>
      <c r="C389" s="1030"/>
      <c r="D389" s="1030"/>
      <c r="E389" s="1030"/>
      <c r="F389" s="1030"/>
      <c r="G389" s="1030"/>
      <c r="H389" s="1030"/>
    </row>
    <row r="390" spans="1:8" x14ac:dyDescent="0.25">
      <c r="A390" s="736" t="s">
        <v>730</v>
      </c>
      <c r="B390" s="736"/>
      <c r="C390" s="736"/>
      <c r="D390" s="736"/>
      <c r="E390" s="736"/>
      <c r="F390" s="736"/>
      <c r="G390" s="736"/>
      <c r="H390" s="736"/>
    </row>
    <row r="391" spans="1:8" x14ac:dyDescent="0.25">
      <c r="A391" s="9"/>
      <c r="B391" s="9"/>
      <c r="C391" s="9"/>
      <c r="D391" s="9"/>
      <c r="E391" s="9"/>
      <c r="F391" s="9"/>
      <c r="G391" s="9"/>
      <c r="H391" s="9"/>
    </row>
    <row r="392" spans="1:8" x14ac:dyDescent="0.25">
      <c r="A392" s="1030"/>
      <c r="B392" s="1030"/>
      <c r="C392" s="1030"/>
      <c r="D392" s="1030"/>
      <c r="E392" s="1030"/>
      <c r="F392" s="1030"/>
      <c r="G392" s="1030"/>
      <c r="H392" s="1030"/>
    </row>
    <row r="393" spans="1:8" x14ac:dyDescent="0.25">
      <c r="A393" s="1092" t="s">
        <v>832</v>
      </c>
      <c r="B393" s="1092"/>
      <c r="C393" s="1092"/>
      <c r="D393" s="1092"/>
      <c r="E393" s="1092"/>
      <c r="F393" s="1092"/>
      <c r="G393" s="1092"/>
      <c r="H393" s="1092"/>
    </row>
    <row r="394" spans="1:8" x14ac:dyDescent="0.25">
      <c r="A394" s="1092"/>
      <c r="B394" s="1092"/>
      <c r="C394" s="1092"/>
      <c r="D394" s="1092"/>
      <c r="E394" s="1092"/>
      <c r="F394" s="1092"/>
      <c r="G394" s="1092"/>
      <c r="H394" s="1092"/>
    </row>
    <row r="395" spans="1:8" ht="15.75" x14ac:dyDescent="0.25">
      <c r="A395" s="1093"/>
      <c r="B395" s="1093"/>
      <c r="C395" s="1093"/>
      <c r="D395" s="1093"/>
      <c r="E395" s="1093"/>
      <c r="F395" s="1093"/>
      <c r="G395" s="1093"/>
      <c r="H395" s="1093"/>
    </row>
    <row r="396" spans="1:8" ht="15.75" x14ac:dyDescent="0.25">
      <c r="A396" s="609" t="s">
        <v>652</v>
      </c>
      <c r="B396" s="539"/>
      <c r="C396" s="539"/>
      <c r="D396" s="539"/>
      <c r="E396" s="539"/>
      <c r="F396" s="539"/>
      <c r="G396" s="539"/>
      <c r="H396" s="539"/>
    </row>
    <row r="397" spans="1:8" ht="15.75" x14ac:dyDescent="0.25">
      <c r="A397" s="1093"/>
      <c r="B397" s="1093"/>
      <c r="C397" s="1093"/>
      <c r="D397" s="1093"/>
      <c r="E397" s="1093"/>
      <c r="F397" s="1093"/>
      <c r="G397" s="1093"/>
      <c r="H397" s="1093"/>
    </row>
    <row r="398" spans="1:8" x14ac:dyDescent="0.25">
      <c r="A398" s="588" t="s">
        <v>25</v>
      </c>
      <c r="B398" s="1046" t="s">
        <v>329</v>
      </c>
      <c r="C398" s="1046"/>
      <c r="D398" s="1046"/>
      <c r="E398" s="1046" t="s">
        <v>653</v>
      </c>
      <c r="F398" s="1046"/>
      <c r="G398" s="1046" t="s">
        <v>306</v>
      </c>
      <c r="H398" s="1046"/>
    </row>
    <row r="399" spans="1:8" x14ac:dyDescent="0.25">
      <c r="A399" s="588">
        <v>1</v>
      </c>
      <c r="B399" s="1046">
        <v>500</v>
      </c>
      <c r="C399" s="1046"/>
      <c r="D399" s="1046"/>
      <c r="E399" s="1090"/>
      <c r="F399" s="1090"/>
      <c r="G399" s="1091">
        <f>B399*E399</f>
        <v>0</v>
      </c>
      <c r="H399" s="1091"/>
    </row>
    <row r="400" spans="1:8" x14ac:dyDescent="0.25">
      <c r="A400" s="588">
        <f>A399+1</f>
        <v>2</v>
      </c>
      <c r="B400" s="1046">
        <v>200</v>
      </c>
      <c r="C400" s="1046"/>
      <c r="D400" s="1046"/>
      <c r="E400" s="1090"/>
      <c r="F400" s="1090"/>
      <c r="G400" s="1091">
        <f t="shared" ref="G400:G405" si="0">B400*E400</f>
        <v>0</v>
      </c>
      <c r="H400" s="1091"/>
    </row>
    <row r="401" spans="1:8" x14ac:dyDescent="0.25">
      <c r="A401" s="588">
        <f t="shared" ref="A401:A406" si="1">A400+1</f>
        <v>3</v>
      </c>
      <c r="B401" s="1046">
        <v>100</v>
      </c>
      <c r="C401" s="1046"/>
      <c r="D401" s="1046"/>
      <c r="E401" s="1090"/>
      <c r="F401" s="1090"/>
      <c r="G401" s="1091">
        <f t="shared" si="0"/>
        <v>0</v>
      </c>
      <c r="H401" s="1091"/>
    </row>
    <row r="402" spans="1:8" x14ac:dyDescent="0.25">
      <c r="A402" s="588">
        <f t="shared" si="1"/>
        <v>4</v>
      </c>
      <c r="B402" s="1046">
        <v>50</v>
      </c>
      <c r="C402" s="1046"/>
      <c r="D402" s="1046"/>
      <c r="E402" s="1090"/>
      <c r="F402" s="1090"/>
      <c r="G402" s="1091">
        <f t="shared" si="0"/>
        <v>0</v>
      </c>
      <c r="H402" s="1091"/>
    </row>
    <row r="403" spans="1:8" x14ac:dyDescent="0.25">
      <c r="A403" s="588">
        <f t="shared" si="1"/>
        <v>5</v>
      </c>
      <c r="B403" s="1046">
        <v>20</v>
      </c>
      <c r="C403" s="1046"/>
      <c r="D403" s="1046"/>
      <c r="E403" s="1090"/>
      <c r="F403" s="1090"/>
      <c r="G403" s="1091">
        <f t="shared" si="0"/>
        <v>0</v>
      </c>
      <c r="H403" s="1091"/>
    </row>
    <row r="404" spans="1:8" x14ac:dyDescent="0.25">
      <c r="A404" s="588">
        <f t="shared" si="1"/>
        <v>6</v>
      </c>
      <c r="B404" s="1046">
        <v>10</v>
      </c>
      <c r="C404" s="1046"/>
      <c r="D404" s="1046"/>
      <c r="E404" s="1090"/>
      <c r="F404" s="1090"/>
      <c r="G404" s="1091">
        <f t="shared" si="0"/>
        <v>0</v>
      </c>
      <c r="H404" s="1091"/>
    </row>
    <row r="405" spans="1:8" x14ac:dyDescent="0.25">
      <c r="A405" s="588">
        <f t="shared" si="1"/>
        <v>7</v>
      </c>
      <c r="B405" s="1046">
        <v>5</v>
      </c>
      <c r="C405" s="1046"/>
      <c r="D405" s="1046"/>
      <c r="E405" s="1090"/>
      <c r="F405" s="1090"/>
      <c r="G405" s="1091">
        <f t="shared" si="0"/>
        <v>0</v>
      </c>
      <c r="H405" s="1091"/>
    </row>
    <row r="406" spans="1:8" x14ac:dyDescent="0.25">
      <c r="A406" s="588">
        <f t="shared" si="1"/>
        <v>8</v>
      </c>
      <c r="B406" s="1046" t="s">
        <v>330</v>
      </c>
      <c r="C406" s="1046"/>
      <c r="D406" s="1046"/>
      <c r="E406" s="1094"/>
      <c r="F406" s="1094"/>
      <c r="G406" s="1095"/>
      <c r="H406" s="1095"/>
    </row>
    <row r="407" spans="1:8" x14ac:dyDescent="0.25">
      <c r="A407" s="768" t="s">
        <v>654</v>
      </c>
      <c r="B407" s="769"/>
      <c r="C407" s="769"/>
      <c r="D407" s="770"/>
      <c r="E407" s="1096">
        <f>SUM(G399:H406)</f>
        <v>0</v>
      </c>
      <c r="F407" s="1096"/>
      <c r="G407" s="1096"/>
      <c r="H407" s="1096"/>
    </row>
    <row r="408" spans="1:8" x14ac:dyDescent="0.25">
      <c r="A408" s="768" t="s">
        <v>655</v>
      </c>
      <c r="B408" s="769"/>
      <c r="C408" s="769"/>
      <c r="D408" s="770"/>
      <c r="E408" s="1097"/>
      <c r="F408" s="1097"/>
      <c r="G408" s="1097"/>
      <c r="H408" s="1097"/>
    </row>
    <row r="409" spans="1:8" x14ac:dyDescent="0.25">
      <c r="A409" s="1098"/>
      <c r="B409" s="1098"/>
      <c r="C409" s="1098"/>
      <c r="D409" s="1098"/>
      <c r="E409" s="1098"/>
      <c r="F409" s="1098"/>
      <c r="G409" s="1098"/>
      <c r="H409" s="1098"/>
    </row>
    <row r="410" spans="1:8" x14ac:dyDescent="0.25">
      <c r="A410" s="987"/>
      <c r="B410" s="987"/>
      <c r="C410" s="987"/>
      <c r="D410" s="987"/>
      <c r="E410" s="987"/>
      <c r="F410" s="987"/>
      <c r="G410" s="987"/>
      <c r="H410" s="987"/>
    </row>
    <row r="411" spans="1:8" x14ac:dyDescent="0.25">
      <c r="A411" s="1034" t="s">
        <v>833</v>
      </c>
      <c r="B411" s="1034"/>
      <c r="C411" s="1034"/>
      <c r="D411" s="1034"/>
      <c r="E411" s="1034"/>
      <c r="F411" s="1034"/>
      <c r="G411" s="1034"/>
      <c r="H411" s="1034"/>
    </row>
    <row r="412" spans="1:8" x14ac:dyDescent="0.25">
      <c r="A412" s="1034"/>
      <c r="B412" s="1034"/>
      <c r="C412" s="1034"/>
      <c r="D412" s="1034"/>
      <c r="E412" s="1034"/>
      <c r="F412" s="1034"/>
      <c r="G412" s="1034"/>
      <c r="H412" s="1034"/>
    </row>
    <row r="413" spans="1:8" x14ac:dyDescent="0.25">
      <c r="A413" s="1034"/>
      <c r="B413" s="1034"/>
      <c r="C413" s="1034"/>
      <c r="D413" s="1034"/>
      <c r="E413" s="1034"/>
      <c r="F413" s="1034"/>
      <c r="G413" s="1034"/>
      <c r="H413" s="1034"/>
    </row>
    <row r="414" spans="1:8" x14ac:dyDescent="0.25">
      <c r="A414" s="1077"/>
      <c r="B414" s="1077"/>
      <c r="C414" s="1077"/>
      <c r="D414" s="1077"/>
      <c r="E414" s="1077"/>
      <c r="F414" s="1077"/>
      <c r="G414" s="1077"/>
      <c r="H414" s="1077"/>
    </row>
    <row r="415" spans="1:8" x14ac:dyDescent="0.25">
      <c r="A415" s="1077"/>
      <c r="B415" s="1077"/>
      <c r="C415" s="1077"/>
      <c r="D415" s="1077"/>
      <c r="E415" s="1077"/>
      <c r="F415" s="1077"/>
      <c r="G415" s="1077"/>
      <c r="H415" s="1077"/>
    </row>
    <row r="416" spans="1:8" x14ac:dyDescent="0.25">
      <c r="A416" s="1077"/>
      <c r="B416" s="1077"/>
      <c r="C416" s="1077"/>
      <c r="D416" s="1077"/>
      <c r="E416" s="1077"/>
      <c r="F416" s="1077"/>
      <c r="G416" s="1077"/>
      <c r="H416" s="1077"/>
    </row>
    <row r="417" spans="1:8" x14ac:dyDescent="0.25">
      <c r="A417" s="1030"/>
      <c r="B417" s="1030"/>
      <c r="C417" s="1030"/>
      <c r="D417" s="1030"/>
      <c r="E417" s="1030"/>
      <c r="F417" s="1030"/>
      <c r="G417" s="1030"/>
      <c r="H417" s="1030"/>
    </row>
    <row r="418" spans="1:8" x14ac:dyDescent="0.25">
      <c r="A418" s="1030"/>
      <c r="B418" s="1030"/>
      <c r="C418" s="1030"/>
      <c r="D418" s="1030"/>
      <c r="E418" s="1030"/>
      <c r="F418" s="1030"/>
      <c r="G418" s="1030"/>
      <c r="H418" s="1030"/>
    </row>
    <row r="419" spans="1:8" x14ac:dyDescent="0.25">
      <c r="A419" s="1035" t="str">
        <f>A375</f>
        <v>For PQR Trading Company,</v>
      </c>
      <c r="B419" s="1035"/>
      <c r="C419" s="1035"/>
      <c r="D419" s="1035"/>
      <c r="E419" s="1035"/>
      <c r="F419" s="1035"/>
      <c r="G419" s="1035"/>
      <c r="H419" s="1035"/>
    </row>
    <row r="420" spans="1:8" x14ac:dyDescent="0.25">
      <c r="A420" s="1035"/>
      <c r="B420" s="1035"/>
      <c r="C420" s="1035"/>
      <c r="D420" s="1035"/>
      <c r="E420" s="1035"/>
      <c r="F420" s="1035"/>
      <c r="G420" s="1035"/>
      <c r="H420" s="1035"/>
    </row>
    <row r="421" spans="1:8" x14ac:dyDescent="0.25">
      <c r="A421" s="1035"/>
      <c r="B421" s="1035"/>
      <c r="C421" s="1035"/>
      <c r="D421" s="1035"/>
      <c r="E421" s="1035"/>
      <c r="F421" s="1035"/>
      <c r="G421" s="1035"/>
      <c r="H421" s="1035"/>
    </row>
    <row r="422" spans="1:8" x14ac:dyDescent="0.25">
      <c r="A422" s="1035"/>
      <c r="B422" s="1035"/>
      <c r="C422" s="1035"/>
      <c r="D422" s="1035"/>
      <c r="E422" s="1035"/>
      <c r="F422" s="1035"/>
      <c r="G422" s="1035"/>
      <c r="H422" s="1035"/>
    </row>
    <row r="423" spans="1:8" x14ac:dyDescent="0.25">
      <c r="A423" s="1035" t="str">
        <f>A379</f>
        <v>Veer Kashyap</v>
      </c>
      <c r="B423" s="1035"/>
      <c r="C423" s="1035"/>
      <c r="D423" s="1035"/>
      <c r="E423" s="1035"/>
      <c r="F423" s="1035"/>
      <c r="G423" s="1035"/>
      <c r="H423" s="1035"/>
    </row>
    <row r="424" spans="1:8" x14ac:dyDescent="0.25">
      <c r="A424" s="1035" t="str">
        <f>A380</f>
        <v>(Director)</v>
      </c>
      <c r="B424" s="1035"/>
      <c r="C424" s="1035"/>
      <c r="D424" s="1035"/>
      <c r="E424" s="1035"/>
      <c r="F424" s="1035"/>
      <c r="G424" s="1035"/>
      <c r="H424" s="1035"/>
    </row>
  </sheetData>
  <sheetProtection sheet="1" formatColumns="0" formatRows="0" insertRows="0"/>
  <mergeCells count="392">
    <mergeCell ref="A11:C12"/>
    <mergeCell ref="A370:H370"/>
    <mergeCell ref="A371:H371"/>
    <mergeCell ref="A390:H390"/>
    <mergeCell ref="A392:H392"/>
    <mergeCell ref="A389:H389"/>
    <mergeCell ref="A354:H355"/>
    <mergeCell ref="A382:H382"/>
    <mergeCell ref="A384:H384"/>
    <mergeCell ref="A377:H377"/>
    <mergeCell ref="A378:H378"/>
    <mergeCell ref="A379:H379"/>
    <mergeCell ref="A380:H380"/>
    <mergeCell ref="A367:H367"/>
    <mergeCell ref="A368:H368"/>
    <mergeCell ref="A369:H369"/>
    <mergeCell ref="A376:H376"/>
    <mergeCell ref="A364:H364"/>
    <mergeCell ref="A365:H365"/>
    <mergeCell ref="A366:H366"/>
    <mergeCell ref="A374:H374"/>
    <mergeCell ref="A375:H375"/>
    <mergeCell ref="A356:H356"/>
    <mergeCell ref="A357:C357"/>
    <mergeCell ref="A360:C360"/>
    <mergeCell ref="A361:C361"/>
    <mergeCell ref="A362:C362"/>
    <mergeCell ref="A363:C363"/>
    <mergeCell ref="A349:H349"/>
    <mergeCell ref="A350:H350"/>
    <mergeCell ref="A353:H353"/>
    <mergeCell ref="A345:H345"/>
    <mergeCell ref="A346:H346"/>
    <mergeCell ref="A347:H347"/>
    <mergeCell ref="A348:H348"/>
    <mergeCell ref="A342:H342"/>
    <mergeCell ref="A343:H343"/>
    <mergeCell ref="A351:H352"/>
    <mergeCell ref="A339:H339"/>
    <mergeCell ref="A340:H340"/>
    <mergeCell ref="A341:H341"/>
    <mergeCell ref="A337:H337"/>
    <mergeCell ref="A338:H338"/>
    <mergeCell ref="A359:C359"/>
    <mergeCell ref="A344:H344"/>
    <mergeCell ref="A358:C358"/>
    <mergeCell ref="A332:H332"/>
    <mergeCell ref="A324:H324"/>
    <mergeCell ref="A325:H325"/>
    <mergeCell ref="A333:H333"/>
    <mergeCell ref="A334:H334"/>
    <mergeCell ref="A335:H335"/>
    <mergeCell ref="A336:H336"/>
    <mergeCell ref="A323:B323"/>
    <mergeCell ref="A307:H307"/>
    <mergeCell ref="A308:H308"/>
    <mergeCell ref="A309:H309"/>
    <mergeCell ref="A310:H310"/>
    <mergeCell ref="A311:H312"/>
    <mergeCell ref="A320:B320"/>
    <mergeCell ref="A321:B321"/>
    <mergeCell ref="A322:B322"/>
    <mergeCell ref="A304:H304"/>
    <mergeCell ref="A305:H305"/>
    <mergeCell ref="A306:H306"/>
    <mergeCell ref="A313:H313"/>
    <mergeCell ref="A316:H316"/>
    <mergeCell ref="A314:H315"/>
    <mergeCell ref="A317:B317"/>
    <mergeCell ref="A318:B318"/>
    <mergeCell ref="A319:B319"/>
    <mergeCell ref="A279:B279"/>
    <mergeCell ref="A280:B280"/>
    <mergeCell ref="A281:B281"/>
    <mergeCell ref="A282:B282"/>
    <mergeCell ref="A283:B283"/>
    <mergeCell ref="A292:H292"/>
    <mergeCell ref="A284:H284"/>
    <mergeCell ref="A285:H285"/>
    <mergeCell ref="A286:H286"/>
    <mergeCell ref="A287:H287"/>
    <mergeCell ref="A288:H288"/>
    <mergeCell ref="A289:H289"/>
    <mergeCell ref="A290:H290"/>
    <mergeCell ref="A291:H291"/>
    <mergeCell ref="A261:H261"/>
    <mergeCell ref="A262:H262"/>
    <mergeCell ref="A263:H263"/>
    <mergeCell ref="A253:H253"/>
    <mergeCell ref="A254:H254"/>
    <mergeCell ref="A255:H255"/>
    <mergeCell ref="A256:H256"/>
    <mergeCell ref="A257:H257"/>
    <mergeCell ref="A258:H258"/>
    <mergeCell ref="A177:H177"/>
    <mergeCell ref="A179:H179"/>
    <mergeCell ref="A141:H141"/>
    <mergeCell ref="A143:H143"/>
    <mergeCell ref="A145:H145"/>
    <mergeCell ref="A147:H147"/>
    <mergeCell ref="A149:H149"/>
    <mergeCell ref="A259:H259"/>
    <mergeCell ref="A260:H260"/>
    <mergeCell ref="A247:H247"/>
    <mergeCell ref="A248:H248"/>
    <mergeCell ref="A249:H249"/>
    <mergeCell ref="A250:H250"/>
    <mergeCell ref="A251:H251"/>
    <mergeCell ref="A252:H252"/>
    <mergeCell ref="A241:H241"/>
    <mergeCell ref="A242:H242"/>
    <mergeCell ref="A243:H243"/>
    <mergeCell ref="A244:H244"/>
    <mergeCell ref="A245:H245"/>
    <mergeCell ref="A246:H246"/>
    <mergeCell ref="A234:H234"/>
    <mergeCell ref="A236:H236"/>
    <mergeCell ref="A237:H237"/>
    <mergeCell ref="A123:H123"/>
    <mergeCell ref="A125:H125"/>
    <mergeCell ref="A127:H127"/>
    <mergeCell ref="A129:H129"/>
    <mergeCell ref="A131:H131"/>
    <mergeCell ref="A109:H109"/>
    <mergeCell ref="A111:H111"/>
    <mergeCell ref="A113:H113"/>
    <mergeCell ref="A115:H115"/>
    <mergeCell ref="A117:H117"/>
    <mergeCell ref="A119:H119"/>
    <mergeCell ref="A130:H130"/>
    <mergeCell ref="A122:H122"/>
    <mergeCell ref="A124:H124"/>
    <mergeCell ref="A126:H126"/>
    <mergeCell ref="A128:H128"/>
    <mergeCell ref="A110:H110"/>
    <mergeCell ref="A112:H112"/>
    <mergeCell ref="A114:H114"/>
    <mergeCell ref="A116:H116"/>
    <mergeCell ref="A118:H118"/>
    <mergeCell ref="A120:H120"/>
    <mergeCell ref="A121:H121"/>
    <mergeCell ref="A81:H81"/>
    <mergeCell ref="A83:H83"/>
    <mergeCell ref="A85:H85"/>
    <mergeCell ref="A93:H93"/>
    <mergeCell ref="A95:H95"/>
    <mergeCell ref="A99:H99"/>
    <mergeCell ref="A98:H98"/>
    <mergeCell ref="A91:H91"/>
    <mergeCell ref="A92:H92"/>
    <mergeCell ref="A94:H94"/>
    <mergeCell ref="A96:H96"/>
    <mergeCell ref="A97:H97"/>
    <mergeCell ref="A82:H82"/>
    <mergeCell ref="A84:H84"/>
    <mergeCell ref="A86:H86"/>
    <mergeCell ref="A87:H87"/>
    <mergeCell ref="A88:H88"/>
    <mergeCell ref="A90:H90"/>
    <mergeCell ref="A302:H302"/>
    <mergeCell ref="A303:H303"/>
    <mergeCell ref="A293:H293"/>
    <mergeCell ref="A294:H294"/>
    <mergeCell ref="A295:H295"/>
    <mergeCell ref="A296:H296"/>
    <mergeCell ref="A297:H297"/>
    <mergeCell ref="A298:H298"/>
    <mergeCell ref="A299:H299"/>
    <mergeCell ref="A300:H300"/>
    <mergeCell ref="A301:H301"/>
    <mergeCell ref="A273:H275"/>
    <mergeCell ref="A277:B277"/>
    <mergeCell ref="A278:B278"/>
    <mergeCell ref="A269:H269"/>
    <mergeCell ref="A272:H272"/>
    <mergeCell ref="A270:H271"/>
    <mergeCell ref="A264:H264"/>
    <mergeCell ref="A266:H266"/>
    <mergeCell ref="A267:H267"/>
    <mergeCell ref="A268:H268"/>
    <mergeCell ref="A265:H265"/>
    <mergeCell ref="A238:H238"/>
    <mergeCell ref="A239:H239"/>
    <mergeCell ref="A240:H240"/>
    <mergeCell ref="A231:H231"/>
    <mergeCell ref="A232:H232"/>
    <mergeCell ref="A233:H233"/>
    <mergeCell ref="A213:H213"/>
    <mergeCell ref="A214:H214"/>
    <mergeCell ref="A215:H215"/>
    <mergeCell ref="A216:H216"/>
    <mergeCell ref="A217:H217"/>
    <mergeCell ref="A224:H229"/>
    <mergeCell ref="A222:H222"/>
    <mergeCell ref="A223:H223"/>
    <mergeCell ref="A218:H218"/>
    <mergeCell ref="A221:H221"/>
    <mergeCell ref="A207:H207"/>
    <mergeCell ref="A208:H208"/>
    <mergeCell ref="A209:H209"/>
    <mergeCell ref="A210:H210"/>
    <mergeCell ref="A211:H211"/>
    <mergeCell ref="A212:H212"/>
    <mergeCell ref="A201:H201"/>
    <mergeCell ref="A202:H202"/>
    <mergeCell ref="A203:H203"/>
    <mergeCell ref="A204:H204"/>
    <mergeCell ref="A205:H205"/>
    <mergeCell ref="A206:H206"/>
    <mergeCell ref="A195:H195"/>
    <mergeCell ref="A196:H196"/>
    <mergeCell ref="A197:H197"/>
    <mergeCell ref="A198:H198"/>
    <mergeCell ref="A199:H199"/>
    <mergeCell ref="A200:H200"/>
    <mergeCell ref="A189:H189"/>
    <mergeCell ref="A190:H190"/>
    <mergeCell ref="A191:H191"/>
    <mergeCell ref="A192:H192"/>
    <mergeCell ref="A193:H193"/>
    <mergeCell ref="A194:H194"/>
    <mergeCell ref="A178:H178"/>
    <mergeCell ref="A180:H180"/>
    <mergeCell ref="A182:H182"/>
    <mergeCell ref="A184:H184"/>
    <mergeCell ref="A186:H186"/>
    <mergeCell ref="A188:H188"/>
    <mergeCell ref="A181:H181"/>
    <mergeCell ref="A183:H183"/>
    <mergeCell ref="A185:H185"/>
    <mergeCell ref="A187:H187"/>
    <mergeCell ref="A170:H170"/>
    <mergeCell ref="A172:H172"/>
    <mergeCell ref="A174:H174"/>
    <mergeCell ref="A175:H175"/>
    <mergeCell ref="A176:H176"/>
    <mergeCell ref="A159:H159"/>
    <mergeCell ref="A160:H160"/>
    <mergeCell ref="A162:H162"/>
    <mergeCell ref="A164:H164"/>
    <mergeCell ref="A166:H166"/>
    <mergeCell ref="A168:H168"/>
    <mergeCell ref="A161:H161"/>
    <mergeCell ref="A163:H163"/>
    <mergeCell ref="A165:H165"/>
    <mergeCell ref="A167:H167"/>
    <mergeCell ref="A169:H169"/>
    <mergeCell ref="A171:H171"/>
    <mergeCell ref="A173:H173"/>
    <mergeCell ref="A153:H153"/>
    <mergeCell ref="A154:H154"/>
    <mergeCell ref="A155:H155"/>
    <mergeCell ref="A156:H156"/>
    <mergeCell ref="A157:H157"/>
    <mergeCell ref="A158:H158"/>
    <mergeCell ref="A142:H142"/>
    <mergeCell ref="A144:H144"/>
    <mergeCell ref="A146:H146"/>
    <mergeCell ref="A148:H148"/>
    <mergeCell ref="A150:H150"/>
    <mergeCell ref="A152:H152"/>
    <mergeCell ref="A151:H151"/>
    <mergeCell ref="A132:H132"/>
    <mergeCell ref="A134:H134"/>
    <mergeCell ref="A136:H136"/>
    <mergeCell ref="A138:H138"/>
    <mergeCell ref="A140:H140"/>
    <mergeCell ref="A133:H133"/>
    <mergeCell ref="A135:H135"/>
    <mergeCell ref="A137:H137"/>
    <mergeCell ref="A139:H139"/>
    <mergeCell ref="A100:H100"/>
    <mergeCell ref="A102:H102"/>
    <mergeCell ref="A104:H104"/>
    <mergeCell ref="A106:H106"/>
    <mergeCell ref="A108:H108"/>
    <mergeCell ref="A101:H101"/>
    <mergeCell ref="A103:H103"/>
    <mergeCell ref="A105:H105"/>
    <mergeCell ref="A107:H107"/>
    <mergeCell ref="A70:H70"/>
    <mergeCell ref="A72:H72"/>
    <mergeCell ref="A74:H74"/>
    <mergeCell ref="A76:H76"/>
    <mergeCell ref="A78:H78"/>
    <mergeCell ref="A80:H80"/>
    <mergeCell ref="A62:H62"/>
    <mergeCell ref="A63:H63"/>
    <mergeCell ref="A64:H64"/>
    <mergeCell ref="A65:H65"/>
    <mergeCell ref="A66:H66"/>
    <mergeCell ref="A68:H68"/>
    <mergeCell ref="A67:H67"/>
    <mergeCell ref="A69:H69"/>
    <mergeCell ref="A71:H71"/>
    <mergeCell ref="A73:H73"/>
    <mergeCell ref="A75:H75"/>
    <mergeCell ref="A77:H77"/>
    <mergeCell ref="A79:H79"/>
    <mergeCell ref="B39:E39"/>
    <mergeCell ref="F39:H39"/>
    <mergeCell ref="A55:H55"/>
    <mergeCell ref="A57:H57"/>
    <mergeCell ref="A59:H59"/>
    <mergeCell ref="A61:H61"/>
    <mergeCell ref="A41:H41"/>
    <mergeCell ref="A42:H42"/>
    <mergeCell ref="A43:H43"/>
    <mergeCell ref="A45:H45"/>
    <mergeCell ref="A47:H47"/>
    <mergeCell ref="A49:H49"/>
    <mergeCell ref="A44:H44"/>
    <mergeCell ref="A46:H46"/>
    <mergeCell ref="A48:H48"/>
    <mergeCell ref="A50:H50"/>
    <mergeCell ref="A52:H52"/>
    <mergeCell ref="A60:H60"/>
    <mergeCell ref="A58:H58"/>
    <mergeCell ref="A56:H56"/>
    <mergeCell ref="A54:H54"/>
    <mergeCell ref="B399:D399"/>
    <mergeCell ref="E399:F399"/>
    <mergeCell ref="G399:H399"/>
    <mergeCell ref="A2:H2"/>
    <mergeCell ref="A3:H3"/>
    <mergeCell ref="A4:H4"/>
    <mergeCell ref="A16:H21"/>
    <mergeCell ref="A25:H26"/>
    <mergeCell ref="A23:H23"/>
    <mergeCell ref="A27:H27"/>
    <mergeCell ref="A24:H24"/>
    <mergeCell ref="A22:H22"/>
    <mergeCell ref="B40:E40"/>
    <mergeCell ref="F40:H40"/>
    <mergeCell ref="A28:H30"/>
    <mergeCell ref="A32:H32"/>
    <mergeCell ref="A34:H37"/>
    <mergeCell ref="A33:H33"/>
    <mergeCell ref="A31:H31"/>
    <mergeCell ref="A51:H51"/>
    <mergeCell ref="A53:H53"/>
    <mergeCell ref="F38:H38"/>
    <mergeCell ref="A385:H385"/>
    <mergeCell ref="B38:E38"/>
    <mergeCell ref="A388:H388"/>
    <mergeCell ref="A419:H419"/>
    <mergeCell ref="A420:H420"/>
    <mergeCell ref="A421:H421"/>
    <mergeCell ref="A422:H422"/>
    <mergeCell ref="A423:H423"/>
    <mergeCell ref="B406:D406"/>
    <mergeCell ref="E406:F406"/>
    <mergeCell ref="G406:H406"/>
    <mergeCell ref="A407:D407"/>
    <mergeCell ref="E407:H407"/>
    <mergeCell ref="A408:D408"/>
    <mergeCell ref="E408:H408"/>
    <mergeCell ref="A409:H409"/>
    <mergeCell ref="A410:H410"/>
    <mergeCell ref="B403:D403"/>
    <mergeCell ref="E403:F403"/>
    <mergeCell ref="G403:H403"/>
    <mergeCell ref="B404:D404"/>
    <mergeCell ref="E404:F404"/>
    <mergeCell ref="G404:H404"/>
    <mergeCell ref="B405:D405"/>
    <mergeCell ref="E398:F398"/>
    <mergeCell ref="G398:H398"/>
    <mergeCell ref="A424:H424"/>
    <mergeCell ref="A381:H381"/>
    <mergeCell ref="A386:H386"/>
    <mergeCell ref="A414:H414"/>
    <mergeCell ref="A415:H415"/>
    <mergeCell ref="A416:H416"/>
    <mergeCell ref="A417:H417"/>
    <mergeCell ref="A418:H418"/>
    <mergeCell ref="A411:H413"/>
    <mergeCell ref="E405:F405"/>
    <mergeCell ref="G405:H405"/>
    <mergeCell ref="B400:D400"/>
    <mergeCell ref="E400:F400"/>
    <mergeCell ref="G400:H400"/>
    <mergeCell ref="B401:D401"/>
    <mergeCell ref="E401:F401"/>
    <mergeCell ref="G401:H401"/>
    <mergeCell ref="B402:D402"/>
    <mergeCell ref="E402:F402"/>
    <mergeCell ref="G402:H402"/>
    <mergeCell ref="A393:H394"/>
    <mergeCell ref="A395:H395"/>
    <mergeCell ref="A397:H397"/>
    <mergeCell ref="B398:D398"/>
  </mergeCells>
  <hyperlinks>
    <hyperlink ref="A1" location="Index!D60" display="Back to Index"/>
  </hyperlinks>
  <printOptions horizontalCentered="1"/>
  <pageMargins left="0.59055118110236227" right="0.59055118110236227" top="0.74803149606299213" bottom="0.74803149606299213" header="0.31496062992125984" footer="0.31496062992125984"/>
  <pageSetup paperSize="9" orientation="portrait" r:id="rId1"/>
  <headerFooter>
    <oddFooter>&amp;LManagement Representation Letter&amp;RPage &amp;P of &amp;N</oddFooter>
  </headerFooter>
  <rowBreaks count="8" manualBreakCount="8">
    <brk id="43" max="16383" man="1"/>
    <brk id="70" max="16383" man="1"/>
    <brk id="94" max="16383" man="1"/>
    <brk id="114" max="16383" man="1"/>
    <brk id="136" max="16383" man="1"/>
    <brk id="178" max="16383" man="1"/>
    <brk id="343" max="7" man="1"/>
    <brk id="384" max="7"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XFD33"/>
  <sheetViews>
    <sheetView view="pageBreakPreview" zoomScaleNormal="100" zoomScaleSheetLayoutView="100" workbookViewId="0"/>
  </sheetViews>
  <sheetFormatPr defaultRowHeight="15" x14ac:dyDescent="0.25"/>
  <cols>
    <col min="1" max="2" width="5.7109375" style="10" bestFit="1" customWidth="1"/>
    <col min="3" max="3" width="39" style="10" customWidth="1"/>
    <col min="4" max="4" width="25.28515625" style="10" customWidth="1"/>
    <col min="5" max="5" width="14.5703125" style="10" customWidth="1"/>
    <col min="6" max="6" width="12" style="10" bestFit="1" customWidth="1"/>
    <col min="7" max="7" width="9.28515625" style="10" bestFit="1" customWidth="1"/>
    <col min="8" max="8" width="8.28515625" style="10" bestFit="1" customWidth="1"/>
    <col min="9" max="9" width="20.140625" style="10" bestFit="1" customWidth="1"/>
    <col min="10" max="16384" width="9.140625" style="10"/>
  </cols>
  <sheetData>
    <row r="1" spans="1:5 16380:16384" ht="15.75" x14ac:dyDescent="0.25">
      <c r="A1" s="29" t="s">
        <v>691</v>
      </c>
      <c r="XEZ1" s="10" t="s">
        <v>245</v>
      </c>
      <c r="XFA1" s="10" t="s">
        <v>847</v>
      </c>
      <c r="XFB1" s="657" t="s">
        <v>848</v>
      </c>
      <c r="XFC1" s="10" t="s">
        <v>849</v>
      </c>
      <c r="XFD1" s="10" t="s">
        <v>245</v>
      </c>
    </row>
    <row r="2" spans="1:5 16380:16384" ht="18.75" x14ac:dyDescent="0.3">
      <c r="A2" s="1150" t="str">
        <f>'Cash Docket'!A2:D2</f>
        <v>ABC &amp; Co., Chartered Accountants</v>
      </c>
      <c r="B2" s="1150"/>
      <c r="C2" s="1150"/>
      <c r="D2" s="1150"/>
      <c r="E2" s="1150"/>
      <c r="XEZ2" s="10" t="s">
        <v>246</v>
      </c>
      <c r="XFA2" s="10" t="s">
        <v>850</v>
      </c>
      <c r="XFB2" s="657" t="s">
        <v>851</v>
      </c>
      <c r="XFC2" s="10" t="s">
        <v>852</v>
      </c>
      <c r="XFD2" s="10" t="s">
        <v>246</v>
      </c>
    </row>
    <row r="3" spans="1:5 16380:16384" ht="18.75" x14ac:dyDescent="0.3">
      <c r="A3" s="1151" t="s">
        <v>356</v>
      </c>
      <c r="B3" s="1152"/>
      <c r="C3" s="1152"/>
      <c r="D3" s="1152"/>
      <c r="E3" s="1152"/>
      <c r="XFA3" s="10" t="s">
        <v>853</v>
      </c>
      <c r="XFC3" s="10" t="s">
        <v>854</v>
      </c>
      <c r="XFD3" s="10" t="s">
        <v>855</v>
      </c>
    </row>
    <row r="4" spans="1:5 16380:16384" ht="15.75" x14ac:dyDescent="0.25">
      <c r="A4" s="1152" t="str">
        <f>'Cut-Off Procedure'!A11</f>
        <v>PQR Trading Company</v>
      </c>
      <c r="B4" s="1152"/>
      <c r="C4" s="1152"/>
      <c r="D4" s="1152"/>
      <c r="E4" s="1152"/>
      <c r="XFA4" s="10" t="s">
        <v>856</v>
      </c>
      <c r="XFC4" s="10" t="s">
        <v>857</v>
      </c>
    </row>
    <row r="5" spans="1:5 16380:16384" ht="15.75" x14ac:dyDescent="0.25">
      <c r="A5" s="1152"/>
      <c r="B5" s="1152"/>
      <c r="C5" s="1152"/>
      <c r="D5" s="1152"/>
      <c r="E5" s="1152"/>
      <c r="XFC5" s="10" t="s">
        <v>858</v>
      </c>
    </row>
    <row r="6" spans="1:5 16380:16384" x14ac:dyDescent="0.25">
      <c r="A6" s="1153" t="str">
        <f>"Details for UDIN FY "&amp;'Data Entry'!C19</f>
        <v>Details for UDIN FY 2025-26</v>
      </c>
      <c r="B6" s="1153"/>
      <c r="C6" s="1153"/>
      <c r="D6" s="1153"/>
      <c r="E6" s="1153"/>
      <c r="XFC6" s="10" t="s">
        <v>859</v>
      </c>
    </row>
    <row r="7" spans="1:5 16380:16384" ht="20.100000000000001" customHeight="1" x14ac:dyDescent="0.25">
      <c r="A7" s="658" t="s">
        <v>81</v>
      </c>
      <c r="B7" s="1149" t="s">
        <v>357</v>
      </c>
      <c r="C7" s="1149"/>
      <c r="D7" s="1149" t="s">
        <v>358</v>
      </c>
      <c r="E7" s="1149"/>
      <c r="XFC7" s="10" t="s">
        <v>860</v>
      </c>
    </row>
    <row r="8" spans="1:5 16380:16384" ht="20.100000000000001" customHeight="1" x14ac:dyDescent="0.25">
      <c r="A8" s="659">
        <v>1</v>
      </c>
      <c r="B8" s="1135" t="s">
        <v>359</v>
      </c>
      <c r="C8" s="1135"/>
      <c r="D8" s="1148" t="str">
        <f>'Data Entry'!C9</f>
        <v>012345</v>
      </c>
      <c r="E8" s="1137"/>
      <c r="XFC8" s="10" t="s">
        <v>861</v>
      </c>
    </row>
    <row r="9" spans="1:5 16380:16384" ht="20.100000000000001" customHeight="1" x14ac:dyDescent="0.25">
      <c r="A9" s="659">
        <v>2</v>
      </c>
      <c r="B9" s="1135" t="s">
        <v>360</v>
      </c>
      <c r="C9" s="1135"/>
      <c r="D9" s="1142" t="str">
        <f>'Data Entry'!C8</f>
        <v>CA Abhishek Dhamne</v>
      </c>
      <c r="E9" s="1137"/>
      <c r="XFC9" s="10" t="s">
        <v>862</v>
      </c>
    </row>
    <row r="10" spans="1:5 16380:16384" ht="20.100000000000001" customHeight="1" x14ac:dyDescent="0.25">
      <c r="A10" s="659">
        <v>3</v>
      </c>
      <c r="B10" s="1135" t="s">
        <v>361</v>
      </c>
      <c r="C10" s="1135"/>
      <c r="D10" s="1139" t="s">
        <v>887</v>
      </c>
      <c r="E10" s="1140"/>
    </row>
    <row r="11" spans="1:5 16380:16384" ht="20.100000000000001" customHeight="1" x14ac:dyDescent="0.25">
      <c r="A11" s="659">
        <v>4</v>
      </c>
      <c r="B11" s="1135" t="s">
        <v>362</v>
      </c>
      <c r="C11" s="1135"/>
      <c r="D11" s="1139" t="s">
        <v>888</v>
      </c>
      <c r="E11" s="1140"/>
    </row>
    <row r="12" spans="1:5 16380:16384" ht="20.100000000000001" customHeight="1" x14ac:dyDescent="0.25">
      <c r="A12" s="659">
        <v>5</v>
      </c>
      <c r="B12" s="1131" t="s">
        <v>363</v>
      </c>
      <c r="C12" s="1132"/>
      <c r="D12" s="1139" t="s">
        <v>244</v>
      </c>
      <c r="E12" s="1140"/>
    </row>
    <row r="13" spans="1:5 16380:16384" ht="20.100000000000001" customHeight="1" x14ac:dyDescent="0.25">
      <c r="A13" s="659">
        <v>6</v>
      </c>
      <c r="B13" s="1141" t="s">
        <v>646</v>
      </c>
      <c r="C13" s="1135"/>
      <c r="D13" s="1148" t="str">
        <f>'Data Entry'!C7</f>
        <v>0111111W</v>
      </c>
      <c r="E13" s="1137"/>
    </row>
    <row r="14" spans="1:5 16380:16384" ht="20.100000000000001" customHeight="1" x14ac:dyDescent="0.25">
      <c r="A14" s="659">
        <v>7</v>
      </c>
      <c r="B14" s="1135" t="s">
        <v>364</v>
      </c>
      <c r="C14" s="1135"/>
      <c r="D14" s="1136" t="s">
        <v>846</v>
      </c>
      <c r="E14" s="1137"/>
    </row>
    <row r="15" spans="1:5 16380:16384" ht="20.100000000000001" customHeight="1" x14ac:dyDescent="0.25">
      <c r="A15" s="659">
        <v>8</v>
      </c>
      <c r="B15" s="1138" t="s">
        <v>365</v>
      </c>
      <c r="C15" s="1138"/>
      <c r="D15" s="1139" t="s">
        <v>244</v>
      </c>
      <c r="E15" s="1140"/>
    </row>
    <row r="16" spans="1:5 16380:16384" ht="20.100000000000001" customHeight="1" x14ac:dyDescent="0.25">
      <c r="A16" s="659">
        <v>9</v>
      </c>
      <c r="B16" s="1141" t="s">
        <v>117</v>
      </c>
      <c r="C16" s="1135"/>
      <c r="D16" s="1142" t="str">
        <f>'Data Entry'!C20</f>
        <v>2026-27</v>
      </c>
      <c r="E16" s="1137"/>
    </row>
    <row r="17" spans="1:5" ht="20.100000000000001" customHeight="1" x14ac:dyDescent="0.25">
      <c r="A17" s="614">
        <v>10</v>
      </c>
      <c r="B17" s="1135" t="s">
        <v>366</v>
      </c>
      <c r="C17" s="1135"/>
      <c r="D17" s="1143">
        <v>46295</v>
      </c>
      <c r="E17" s="1144"/>
    </row>
    <row r="18" spans="1:5" ht="20.100000000000001" customHeight="1" x14ac:dyDescent="0.25">
      <c r="A18" s="659">
        <v>11</v>
      </c>
      <c r="B18" s="1145" t="s">
        <v>367</v>
      </c>
      <c r="C18" s="1145"/>
      <c r="D18" s="1145"/>
      <c r="E18" s="1146"/>
    </row>
    <row r="19" spans="1:5" ht="20.100000000000001" customHeight="1" x14ac:dyDescent="0.25">
      <c r="A19" s="660"/>
      <c r="B19" s="615" t="s">
        <v>81</v>
      </c>
      <c r="C19" s="658" t="s">
        <v>30</v>
      </c>
      <c r="D19" s="1147" t="s">
        <v>650</v>
      </c>
      <c r="E19" s="1146"/>
    </row>
    <row r="20" spans="1:5" ht="20.100000000000001" customHeight="1" x14ac:dyDescent="0.25">
      <c r="A20" s="660"/>
      <c r="B20" s="661">
        <v>1</v>
      </c>
      <c r="C20" s="616" t="s">
        <v>649</v>
      </c>
      <c r="D20" s="1125">
        <f>'R'!C12</f>
        <v>0</v>
      </c>
      <c r="E20" s="1126"/>
    </row>
    <row r="21" spans="1:5" ht="20.100000000000001" customHeight="1" x14ac:dyDescent="0.25">
      <c r="A21" s="660"/>
      <c r="B21" s="661">
        <f t="shared" ref="B21:B24" si="0">B20+1</f>
        <v>2</v>
      </c>
      <c r="C21" s="616" t="s">
        <v>648</v>
      </c>
      <c r="D21" s="1125" t="e">
        <f>'R'!C20</f>
        <v>#DIV/0!</v>
      </c>
      <c r="E21" s="1126"/>
    </row>
    <row r="22" spans="1:5" ht="20.100000000000001" customHeight="1" x14ac:dyDescent="0.25">
      <c r="A22" s="660"/>
      <c r="B22" s="661">
        <f t="shared" si="0"/>
        <v>3</v>
      </c>
      <c r="C22" s="616" t="s">
        <v>647</v>
      </c>
      <c r="D22" s="1125">
        <f>D!M20</f>
        <v>0</v>
      </c>
      <c r="E22" s="1126"/>
    </row>
    <row r="23" spans="1:5" ht="20.100000000000001" customHeight="1" x14ac:dyDescent="0.25">
      <c r="A23" s="660"/>
      <c r="B23" s="661">
        <f t="shared" si="0"/>
        <v>4</v>
      </c>
      <c r="C23" s="662" t="s">
        <v>117</v>
      </c>
      <c r="D23" s="1127" t="str">
        <f>'Data Entry'!C20</f>
        <v>2026-27</v>
      </c>
      <c r="E23" s="1128"/>
    </row>
    <row r="24" spans="1:5" ht="20.100000000000001" customHeight="1" x14ac:dyDescent="0.25">
      <c r="A24" s="660"/>
      <c r="B24" s="661">
        <f t="shared" si="0"/>
        <v>5</v>
      </c>
      <c r="C24" s="617" t="s">
        <v>368</v>
      </c>
      <c r="D24" s="1129" t="str">
        <f>'Data Entry'!C12</f>
        <v>ABCPE1111F</v>
      </c>
      <c r="E24" s="1130"/>
    </row>
    <row r="25" spans="1:5" ht="20.100000000000001" customHeight="1" x14ac:dyDescent="0.25">
      <c r="A25" s="618">
        <v>12</v>
      </c>
      <c r="B25" s="1131" t="s">
        <v>369</v>
      </c>
      <c r="C25" s="1132"/>
      <c r="D25" s="1133"/>
      <c r="E25" s="1134"/>
    </row>
    <row r="26" spans="1:5" ht="20.100000000000001" customHeight="1" x14ac:dyDescent="0.25">
      <c r="A26" s="659">
        <v>13</v>
      </c>
      <c r="B26" s="1131" t="s">
        <v>346</v>
      </c>
      <c r="C26" s="1132"/>
      <c r="D26" s="1133"/>
      <c r="E26" s="1134"/>
    </row>
    <row r="27" spans="1:5" ht="20.100000000000001" customHeight="1" x14ac:dyDescent="0.25">
      <c r="A27" s="659">
        <v>14</v>
      </c>
      <c r="B27" s="1122" t="s">
        <v>370</v>
      </c>
      <c r="C27" s="1120"/>
      <c r="D27" s="1121"/>
      <c r="E27" s="1121"/>
    </row>
    <row r="28" spans="1:5" ht="20.100000000000001" customHeight="1" x14ac:dyDescent="0.25">
      <c r="A28" s="659">
        <v>15</v>
      </c>
      <c r="B28" s="1119" t="s">
        <v>372</v>
      </c>
      <c r="C28" s="1120"/>
      <c r="D28" s="1123"/>
      <c r="E28" s="1124"/>
    </row>
    <row r="29" spans="1:5" ht="20.100000000000001" customHeight="1" x14ac:dyDescent="0.25">
      <c r="A29" s="659">
        <v>16</v>
      </c>
      <c r="B29" s="1122" t="s">
        <v>371</v>
      </c>
      <c r="C29" s="1120"/>
      <c r="D29" s="1121"/>
      <c r="E29" s="1121"/>
    </row>
    <row r="30" spans="1:5" ht="20.100000000000001" customHeight="1" x14ac:dyDescent="0.25">
      <c r="A30" s="659">
        <v>17</v>
      </c>
      <c r="B30" s="1119" t="s">
        <v>374</v>
      </c>
      <c r="C30" s="1120"/>
      <c r="D30" s="1121"/>
      <c r="E30" s="1121"/>
    </row>
    <row r="31" spans="1:5" ht="20.100000000000001" customHeight="1" x14ac:dyDescent="0.25">
      <c r="A31" s="659">
        <v>18</v>
      </c>
      <c r="B31" s="1119" t="s">
        <v>375</v>
      </c>
      <c r="C31" s="1120"/>
      <c r="D31" s="1121"/>
      <c r="E31" s="1121"/>
    </row>
    <row r="32" spans="1:5" ht="20.100000000000001" customHeight="1" x14ac:dyDescent="0.25">
      <c r="A32" s="659">
        <v>19</v>
      </c>
      <c r="B32" s="1119" t="s">
        <v>373</v>
      </c>
      <c r="C32" s="1120"/>
      <c r="D32" s="1121"/>
      <c r="E32" s="1121"/>
    </row>
    <row r="33" spans="1:5" ht="20.100000000000001" customHeight="1" x14ac:dyDescent="0.25">
      <c r="A33" s="659">
        <v>20</v>
      </c>
      <c r="B33" s="1119" t="s">
        <v>651</v>
      </c>
      <c r="C33" s="1120"/>
      <c r="D33" s="1121"/>
      <c r="E33" s="1121"/>
    </row>
  </sheetData>
  <sheetProtection algorithmName="SHA-512" hashValue="xC20S+IZQ/3C5COckWNkLYWjL1IQ/yr3HtQLVaORDqBqtcIlBy6LpxKBWhU83yAONziBaZXnh07uEMaqRfXbvA==" saltValue="iJlshlGHtc1OXROqnUhxUw==" spinCount="100000" sheet="1" formatColumns="0"/>
  <mergeCells count="52">
    <mergeCell ref="B7:C7"/>
    <mergeCell ref="D7:E7"/>
    <mergeCell ref="A2:E2"/>
    <mergeCell ref="A3:E3"/>
    <mergeCell ref="A4:E4"/>
    <mergeCell ref="A5:E5"/>
    <mergeCell ref="A6:E6"/>
    <mergeCell ref="B8:C8"/>
    <mergeCell ref="D8:E8"/>
    <mergeCell ref="B9:C9"/>
    <mergeCell ref="D9:E9"/>
    <mergeCell ref="B10:C10"/>
    <mergeCell ref="D10:E10"/>
    <mergeCell ref="B11:C11"/>
    <mergeCell ref="D11:E11"/>
    <mergeCell ref="B12:C12"/>
    <mergeCell ref="D12:E12"/>
    <mergeCell ref="B13:C13"/>
    <mergeCell ref="D13:E13"/>
    <mergeCell ref="D21:E21"/>
    <mergeCell ref="B14:C14"/>
    <mergeCell ref="D14:E14"/>
    <mergeCell ref="B15:C15"/>
    <mergeCell ref="D15:E15"/>
    <mergeCell ref="B16:C16"/>
    <mergeCell ref="D16:E16"/>
    <mergeCell ref="B17:C17"/>
    <mergeCell ref="D17:E17"/>
    <mergeCell ref="B18:E18"/>
    <mergeCell ref="D19:E19"/>
    <mergeCell ref="D20:E20"/>
    <mergeCell ref="D22:E22"/>
    <mergeCell ref="D23:E23"/>
    <mergeCell ref="D24:E24"/>
    <mergeCell ref="B26:C26"/>
    <mergeCell ref="D26:E26"/>
    <mergeCell ref="B25:C25"/>
    <mergeCell ref="D25:E25"/>
    <mergeCell ref="B27:C27"/>
    <mergeCell ref="D27:E27"/>
    <mergeCell ref="B28:C28"/>
    <mergeCell ref="D28:E28"/>
    <mergeCell ref="B29:C29"/>
    <mergeCell ref="D29:E29"/>
    <mergeCell ref="B33:C33"/>
    <mergeCell ref="D33:E33"/>
    <mergeCell ref="B30:C30"/>
    <mergeCell ref="D30:E30"/>
    <mergeCell ref="B31:C31"/>
    <mergeCell ref="D31:E31"/>
    <mergeCell ref="B32:C32"/>
    <mergeCell ref="D32:E32"/>
  </mergeCells>
  <conditionalFormatting sqref="D12:E12">
    <cfRule type="expression" dxfId="1" priority="8">
      <formula>D12="Select"</formula>
    </cfRule>
  </conditionalFormatting>
  <conditionalFormatting sqref="D15:E15">
    <cfRule type="expression" dxfId="0" priority="7">
      <formula>D15="Select"</formula>
    </cfRule>
  </conditionalFormatting>
  <dataValidations count="3">
    <dataValidation type="list" allowBlank="1" showInputMessage="1" showErrorMessage="1" sqref="D32:E32 D29:E29">
      <formula1>Name</formula1>
    </dataValidation>
    <dataValidation type="list" allowBlank="1" showInputMessage="1" showErrorMessage="1" sqref="D15:E15">
      <formula1>"Select, Form 3CA - 3rd Provisio to Section 44AB, Form 3CB - Section 44AB(a), Form 3CB - Section 44AB(b), Form 3CB - Section 44AB(c), Form 3CB - Section 44AB(d), Form 3CB - Section 44AB(e)"</formula1>
    </dataValidation>
    <dataValidation type="list" allowBlank="1" showInputMessage="1" showErrorMessage="1" sqref="D12:E12">
      <formula1>"Select, Individual, Firm"</formula1>
    </dataValidation>
  </dataValidations>
  <hyperlinks>
    <hyperlink ref="A1" location="Index!D61" display="Back to Index"/>
  </hyperlinks>
  <pageMargins left="0.59055118110236227" right="0.59055118110236227"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37</vt:i4>
      </vt:variant>
      <vt:variant>
        <vt:lpstr>Named Ranges</vt:lpstr>
      </vt:variant>
      <vt:variant>
        <vt:i4>49</vt:i4>
      </vt:variant>
    </vt:vector>
  </HeadingPairs>
  <TitlesOfParts>
    <vt:vector size="86" baseType="lpstr">
      <vt:lpstr>Introduction</vt:lpstr>
      <vt:lpstr>Index</vt:lpstr>
      <vt:lpstr>Data Entry</vt:lpstr>
      <vt:lpstr>Applicability Presumptive </vt:lpstr>
      <vt:lpstr>Applicability</vt:lpstr>
      <vt:lpstr>Communication</vt:lpstr>
      <vt:lpstr>Audit Plan</vt:lpstr>
      <vt:lpstr>Materiality</vt:lpstr>
      <vt:lpstr>A</vt:lpstr>
      <vt:lpstr>B</vt:lpstr>
      <vt:lpstr>C</vt:lpstr>
      <vt:lpstr>D</vt:lpstr>
      <vt:lpstr>EFG</vt:lpstr>
      <vt:lpstr>HI</vt:lpstr>
      <vt:lpstr>J</vt:lpstr>
      <vt:lpstr>K</vt:lpstr>
      <vt:lpstr>L</vt:lpstr>
      <vt:lpstr>M</vt:lpstr>
      <vt:lpstr>N</vt:lpstr>
      <vt:lpstr>O</vt:lpstr>
      <vt:lpstr>P</vt:lpstr>
      <vt:lpstr>P-1</vt:lpstr>
      <vt:lpstr>P-2</vt:lpstr>
      <vt:lpstr>Q</vt:lpstr>
      <vt:lpstr>Q(2)</vt:lpstr>
      <vt:lpstr>R</vt:lpstr>
      <vt:lpstr>S</vt:lpstr>
      <vt:lpstr>Final TB</vt:lpstr>
      <vt:lpstr>Extent of Checking</vt:lpstr>
      <vt:lpstr>Ob. Sheet</vt:lpstr>
      <vt:lpstr>Query Sheet</vt:lpstr>
      <vt:lpstr>Cash Docket</vt:lpstr>
      <vt:lpstr>Stock Report</vt:lpstr>
      <vt:lpstr>Cut-Off Procedure</vt:lpstr>
      <vt:lpstr>DSC Letter</vt:lpstr>
      <vt:lpstr>MRL</vt:lpstr>
      <vt:lpstr>UDIN &amp; Upload</vt:lpstr>
      <vt:lpstr>Auditee_Team_Name</vt:lpstr>
      <vt:lpstr>List</vt:lpstr>
      <vt:lpstr>Name</vt:lpstr>
      <vt:lpstr>A!Print_Area</vt:lpstr>
      <vt:lpstr>Applicability!Print_Area</vt:lpstr>
      <vt:lpstr>'Applicability Presumptive '!Print_Area</vt:lpstr>
      <vt:lpstr>'Audit Plan'!Print_Area</vt:lpstr>
      <vt:lpstr>B!Print_Area</vt:lpstr>
      <vt:lpstr>'C'!Print_Area</vt:lpstr>
      <vt:lpstr>'Cash Docket'!Print_Area</vt:lpstr>
      <vt:lpstr>Communication!Print_Area</vt:lpstr>
      <vt:lpstr>'Cut-Off Procedure'!Print_Area</vt:lpstr>
      <vt:lpstr>D!Print_Area</vt:lpstr>
      <vt:lpstr>'Data Entry'!Print_Area</vt:lpstr>
      <vt:lpstr>'DSC Letter'!Print_Area</vt:lpstr>
      <vt:lpstr>EFG!Print_Area</vt:lpstr>
      <vt:lpstr>'Final TB'!Print_Area</vt:lpstr>
      <vt:lpstr>HI!Print_Area</vt:lpstr>
      <vt:lpstr>Introduction!Print_Area</vt:lpstr>
      <vt:lpstr>J!Print_Area</vt:lpstr>
      <vt:lpstr>K!Print_Area</vt:lpstr>
      <vt:lpstr>L!Print_Area</vt:lpstr>
      <vt:lpstr>M!Print_Area</vt:lpstr>
      <vt:lpstr>Materiality!Print_Area</vt:lpstr>
      <vt:lpstr>MRL!Print_Area</vt:lpstr>
      <vt:lpstr>N!Print_Area</vt:lpstr>
      <vt:lpstr>O!Print_Area</vt:lpstr>
      <vt:lpstr>'Ob. Sheet'!Print_Area</vt:lpstr>
      <vt:lpstr>P!Print_Area</vt:lpstr>
      <vt:lpstr>'P-1'!Print_Area</vt:lpstr>
      <vt:lpstr>'P-2'!Print_Area</vt:lpstr>
      <vt:lpstr>Q!Print_Area</vt:lpstr>
      <vt:lpstr>'Q(2)'!Print_Area</vt:lpstr>
      <vt:lpstr>'Query Sheet'!Print_Area</vt:lpstr>
      <vt:lpstr>'R'!Print_Area</vt:lpstr>
      <vt:lpstr>S!Print_Area</vt:lpstr>
      <vt:lpstr>'Stock Report'!Print_Area</vt:lpstr>
      <vt:lpstr>'UDIN &amp; Upload'!Print_Area</vt:lpstr>
      <vt:lpstr>'Applicability Presumptive '!Print_Titles</vt:lpstr>
      <vt:lpstr>B!Print_Titles</vt:lpstr>
      <vt:lpstr>'Cut-Off Procedure'!Print_Titles</vt:lpstr>
      <vt:lpstr>EFG!Print_Titles</vt:lpstr>
      <vt:lpstr>HI!Print_Titles</vt:lpstr>
      <vt:lpstr>Index!Print_Titles</vt:lpstr>
      <vt:lpstr>L!Print_Titles</vt:lpstr>
      <vt:lpstr>M!Print_Titles</vt:lpstr>
      <vt:lpstr>Materiality!Print_Titles</vt:lpstr>
      <vt:lpstr>MRL!Print_Titles</vt:lpstr>
      <vt:lpstr>'Stock Report'!Print_Titles</vt:lpstr>
    </vt:vector>
  </TitlesOfParts>
  <Company>S. S. Dhamne &amp; Co., Chartered Accountants, Pune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Abhishek</dc:creator>
  <cp:lastModifiedBy>Chinmay Obaleppanavar</cp:lastModifiedBy>
  <cp:lastPrinted>2026-08-19T03:50:17Z</cp:lastPrinted>
  <dcterms:created xsi:type="dcterms:W3CDTF">2014-06-11T09:55:33Z</dcterms:created>
  <dcterms:modified xsi:type="dcterms:W3CDTF">2026-08-19T16:01:18Z</dcterms:modified>
</cp:coreProperties>
</file>